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<sst xmlns="http://schemas.openxmlformats.org/spreadsheetml/2006/main" count="3966" uniqueCount="2815">
  <si>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</si>
  <si>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</si>
  <si>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</si>
  <si>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</si>
  <si>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</si>
  <si>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</si>
  <si>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</si>
  <si>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</si>
  <si>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</si>
  <si>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</si>
  <si>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</si>
  <si>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</si>
  <si>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</si>
  <si>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</si>
  <si>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</si>
  <si>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</si>
  <si>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</si>
  <si>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</si>
  <si>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</si>
  <si>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</si>
  <si>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</si>
  <si>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</si>
  <si>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</si>
  <si>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</si>
  <si>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</si>
  <si>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</si>
  <si>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</si>
  <si>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</si>
  <si>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</si>
  <si>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</si>
  <si>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</si>
  <si>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</si>
  <si>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</si>
  <si>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</si>
  <si>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</si>
  <si>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</si>
  <si>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</si>
  <si>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</si>
  <si>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</si>
  <si>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</si>
  <si>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</si>
  <si>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</si>
  <si>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</si>
  <si>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</si>
  <si>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</si>
  <si>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</si>
  <si>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</si>
  <si>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</si>
  <si>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</si>
  <si>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</si>
  <si>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</si>
  <si>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</si>
  <si>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</si>
  <si>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</si>
  <si>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</si>
  <si>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</si>
  <si>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</si>
  <si>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</si>
  <si>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</si>
  <si>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</si>
  <si>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</si>
  <si>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</si>
  <si>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</si>
  <si>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</si>
  <si>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</si>
  <si>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</si>
  <si>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</si>
  <si>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</si>
  <si>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</si>
  <si>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</si>
  <si>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</si>
  <si>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</si>
  <si>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</si>
  <si>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</si>
  <si>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</si>
  <si>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</si>
  <si>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</si>
  <si>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</si>
  <si>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</si>
  <si>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</si>
  <si>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</si>
  <si>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</si>
  <si>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</si>
  <si>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</si>
  <si>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</si>
  <si>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</si>
  <si>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</si>
  <si>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</si>
  <si>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</si>
  <si>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</si>
  <si>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</si>
  <si>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</si>
  <si>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</si>
  <si>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</si>
  <si>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</si>
  <si>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</si>
  <si>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</si>
  <si>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</si>
  <si>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</si>
  <si>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</si>
  <si>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</si>
  <si>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</si>
  <si>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</si>
  <si>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</si>
  <si>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</si>
  <si>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</si>
  <si>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</si>
  <si>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</si>
  <si>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</si>
  <si>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</si>
  <si>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</si>
  <si>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</si>
  <si>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</si>
  <si>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</si>
  <si>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</si>
  <si>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</si>
  <si>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</si>
  <si>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</si>
  <si>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</si>
  <si>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</si>
  <si>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</si>
  <si>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</si>
  <si>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</si>
  <si>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</si>
  <si>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</si>
  <si>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</si>
  <si>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</si>
  <si>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</si>
  <si>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</si>
  <si>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</si>
  <si>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</si>
  <si>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</si>
  <si>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</si>
  <si>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</si>
  <si>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</si>
  <si>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</si>
  <si>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</si>
  <si>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</si>
  <si>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</si>
  <si>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</si>
  <si>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</si>
  <si>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</si>
  <si>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</si>
  <si>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</si>
  <si>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</si>
  <si>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</si>
  <si>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</si>
  <si>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</si>
  <si>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</si>
  <si>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</si>
  <si>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</si>
  <si>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</si>
  <si>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</si>
  <si>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</si>
  <si>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</si>
  <si>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</si>
  <si>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</si>
  <si>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</si>
  <si>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</si>
  <si>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</si>
  <si>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</si>
  <si>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</si>
  <si>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</si>
  <si>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</si>
  <si>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</si>
  <si>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</si>
  <si>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</si>
  <si>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</si>
  <si>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</si>
  <si>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</si>
  <si>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</si>
  <si>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</si>
  <si>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</si>
  <si>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</si>
  <si>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</si>
  <si>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</si>
  <si>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</si>
  <si>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</si>
  <si>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</si>
  <si>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</si>
  <si>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</si>
  <si>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</si>
  <si>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</si>
  <si>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</si>
  <si>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</si>
  <si>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</si>
  <si>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</si>
  <si>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</si>
  <si>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</si>
  <si>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</si>
  <si>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</si>
  <si>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</si>
  <si>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</si>
  <si>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</si>
  <si>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</si>
  <si>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</si>
  <si>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</si>
  <si>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</si>
  <si>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</si>
  <si>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</si>
  <si>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</si>
  <si>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</si>
  <si>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</si>
  <si>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</si>
  <si>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</si>
  <si>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</si>
  <si>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</si>
  <si>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</si>
  <si>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</si>
  <si>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</si>
  <si>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</si>
  <si>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</si>
  <si>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</si>
  <si>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</si>
  <si>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</si>
  <si>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</si>
  <si>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</si>
  <si>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</si>
  <si>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</si>
  <si>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</si>
  <si>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</si>
  <si>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</si>
  <si>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</si>
  <si>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</si>
  <si>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</si>
  <si>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</si>
  <si>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</si>
  <si>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</si>
  <si>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</si>
  <si>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</si>
  <si>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</si>
  <si>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</si>
  <si>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</si>
  <si>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</si>
  <si>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</si>
  <si>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</si>
  <si>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</si>
  <si>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</si>
  <si>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</si>
  <si>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</si>
  <si>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</si>
  <si>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</si>
  <si>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</si>
  <si>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</si>
  <si>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</si>
  <si>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</si>
  <si>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</si>
  <si>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</si>
  <si>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</si>
  <si>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</si>
  <si>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</si>
  <si>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</si>
  <si>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</si>
  <si>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</si>
  <si>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</si>
  <si>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</si>
  <si>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</si>
  <si>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</si>
  <si>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</si>
  <si>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</si>
  <si>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</si>
  <si>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</si>
  <si>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</si>
  <si>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</si>
  <si>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</si>
  <si>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</si>
  <si>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</si>
  <si>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</si>
  <si>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</si>
  <si>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</si>
  <si>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</si>
  <si>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</si>
  <si>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</si>
  <si>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</si>
  <si>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</si>
  <si>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</si>
  <si>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</si>
  <si>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</si>
  <si>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</si>
  <si>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</si>
  <si>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</si>
  <si>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</si>
  <si>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</si>
  <si>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</si>
  <si>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</si>
  <si>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</si>
  <si>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</si>
  <si>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</si>
  <si>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</si>
  <si>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</si>
  <si>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</si>
  <si>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</si>
  <si>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</si>
  <si>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</si>
  <si>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</si>
  <si>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</si>
  <si>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</si>
  <si>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</si>
  <si>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</si>
  <si>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</si>
  <si>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</si>
  <si>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</si>
  <si>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</si>
  <si>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</si>
  <si>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</si>
  <si>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</si>
  <si>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</si>
  <si>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</si>
  <si>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</si>
  <si>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</si>
  <si>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</si>
  <si>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</si>
  <si>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</si>
  <si>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</si>
  <si>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</si>
  <si>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</si>
  <si>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</si>
  <si>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</si>
  <si>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</si>
  <si>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</si>
  <si>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</si>
  <si>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</si>
  <si>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</si>
  <si>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</si>
  <si>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</si>
  <si>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</si>
  <si>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</si>
  <si>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</si>
  <si>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</si>
  <si>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</si>
  <si>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</si>
  <si>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</si>
  <si>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</si>
  <si>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</si>
  <si>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</si>
  <si>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</si>
  <si>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</si>
  <si>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</si>
  <si>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</si>
  <si>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</si>
  <si>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</si>
  <si>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</si>
  <si>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</si>
  <si>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</si>
  <si>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</si>
  <si>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</si>
  <si>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</si>
  <si>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</si>
  <si>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</si>
  <si>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</si>
  <si>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</si>
  <si>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</si>
  <si>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</si>
  <si>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</si>
  <si>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</si>
  <si>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</si>
  <si>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</si>
  <si>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</si>
  <si>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</si>
  <si>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</si>
  <si>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</si>
  <si>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</si>
  <si>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</si>
  <si>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</si>
  <si>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</si>
  <si>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</si>
  <si>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</si>
  <si>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</si>
  <si>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</si>
  <si>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</si>
  <si>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</si>
  <si>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</si>
  <si>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</si>
  <si>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</si>
  <si>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</si>
  <si>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</si>
  <si>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</si>
  <si>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</si>
  <si>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</si>
  <si>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</si>
  <si>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</si>
  <si>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</si>
  <si>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</si>
  <si>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</si>
  <si>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</si>
  <si>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</si>
  <si>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</si>
  <si>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</si>
  <si>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</si>
  <si>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</si>
  <si>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</si>
  <si>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</si>
  <si>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</si>
  <si>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</si>
  <si>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</si>
  <si>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</si>
  <si>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</si>
  <si>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</si>
  <si>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</si>
  <si>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</si>
  <si>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</si>
  <si>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</si>
  <si>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</si>
  <si>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</si>
  <si>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</si>
  <si>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</si>
  <si>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</si>
  <si>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</si>
  <si>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</si>
  <si>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</si>
  <si>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</si>
  <si>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</si>
  <si>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</si>
  <si>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</si>
  <si>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</si>
  <si>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</si>
  <si>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</si>
  <si>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</si>
  <si>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</si>
  <si>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</si>
  <si>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</si>
  <si>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</si>
  <si>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</si>
  <si>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</si>
  <si>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</si>
  <si>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</si>
  <si>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</si>
  <si>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</si>
  <si>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</si>
  <si>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</si>
  <si>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</si>
  <si>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</si>
  <si>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</si>
  <si>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</si>
  <si>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</si>
  <si>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</si>
  <si>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</si>
  <si>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</si>
  <si>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</si>
  <si>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</si>
  <si>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</si>
  <si>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</si>
  <si>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</si>
  <si>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</si>
  <si>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</si>
  <si>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</si>
  <si>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</si>
  <si>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</si>
  <si>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</si>
  <si>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</si>
  <si>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</si>
  <si>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</si>
  <si>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</si>
  <si>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</si>
  <si>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</si>
  <si>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</si>
  <si>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</si>
  <si>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</si>
  <si>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</si>
  <si>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</si>
  <si>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</si>
  <si>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</si>
  <si>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</si>
  <si>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</si>
  <si>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</si>
  <si>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</si>
  <si>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</si>
  <si>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</si>
  <si>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</si>
  <si>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</si>
  <si>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</si>
  <si>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</si>
  <si>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</si>
  <si>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</si>
  <si>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</si>
  <si>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</si>
  <si>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</si>
  <si>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</si>
  <si>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</si>
  <si>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</si>
  <si>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</si>
  <si>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</si>
  <si>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</si>
  <si>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</si>
  <si>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</si>
  <si>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</si>
  <si>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</si>
  <si>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</si>
  <si>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</si>
  <si>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</si>
  <si>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</si>
  <si>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</si>
  <si>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</si>
  <si>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</si>
  <si>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</si>
  <si>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</si>
  <si>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</si>
  <si>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</si>
  <si>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</si>
  <si>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</si>
  <si>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</si>
  <si>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</si>
  <si>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</si>
  <si>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</si>
  <si>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</si>
  <si>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</si>
  <si>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</si>
  <si>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</si>
  <si>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</si>
  <si>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</si>
  <si>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</si>
  <si>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</si>
  <si>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</si>
  <si>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</si>
  <si>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</si>
  <si>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</si>
  <si>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</si>
  <si>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</si>
  <si>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</si>
  <si>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</si>
  <si>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</si>
  <si>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</si>
  <si>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</si>
  <si>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</si>
  <si>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</si>
  <si>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</si>
  <si>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</si>
  <si>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</si>
  <si>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</si>
  <si>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</si>
  <si>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</si>
  <si>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</si>
  <si>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</si>
  <si>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</si>
  <si>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</si>
  <si>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</si>
  <si>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</si>
  <si>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</si>
  <si>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</si>
  <si>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</si>
  <si>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</si>
  <si>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</si>
  <si>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</si>
  <si>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</si>
  <si>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</si>
  <si>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</si>
  <si>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</si>
  <si>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</si>
  <si>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</si>
  <si>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</si>
  <si>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</si>
  <si>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</si>
  <si>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</si>
  <si>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</si>
  <si>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</si>
  <si>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</si>
  <si>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</si>
  <si>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</si>
  <si>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</si>
  <si>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</si>
  <si>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</si>
  <si>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</si>
  <si>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</si>
  <si>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</si>
  <si>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</si>
  <si>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</si>
  <si>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</si>
  <si>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</si>
  <si>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</si>
  <si>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</si>
  <si>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</si>
  <si>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</si>
  <si>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</si>
  <si>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</si>
  <si>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</si>
  <si>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</si>
  <si>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</si>
  <si>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</si>
  <si>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</si>
  <si>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</si>
  <si>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</si>
  <si>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</si>
  <si>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</si>
  <si>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</si>
  <si>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</si>
  <si>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</si>
  <si>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</si>
  <si>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</si>
  <si>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</si>
  <si>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</si>
  <si>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</si>
  <si>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</si>
  <si>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</si>
  <si>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</si>
  <si>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</si>
  <si>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</si>
  <si>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</si>
  <si>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</si>
  <si>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</si>
  <si>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</si>
  <si>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</si>
  <si>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</si>
  <si>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</si>
  <si>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</si>
  <si>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</si>
  <si>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</si>
  <si>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</si>
  <si>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</si>
  <si>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</si>
  <si>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</si>
  <si>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</si>
  <si>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</si>
  <si>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</si>
  <si>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</si>
  <si>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</si>
  <si>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</si>
  <si>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</si>
  <si>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</si>
  <si>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</si>
  <si>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</si>
  <si>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</si>
  <si>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</si>
  <si>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</si>
  <si>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</si>
  <si>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</si>
  <si>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</si>
  <si>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</si>
  <si>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</si>
  <si>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</si>
  <si>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</si>
  <si>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</si>
  <si>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</si>
  <si>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</si>
  <si>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</si>
  <si>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</si>
  <si>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</si>
  <si>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</si>
  <si>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</si>
  <si>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</si>
  <si>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</si>
  <si>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</si>
  <si>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</si>
  <si>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</si>
  <si>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</si>
  <si>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</si>
  <si>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</si>
  <si>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</si>
  <si>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</si>
  <si>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</si>
  <si>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</si>
  <si>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</si>
  <si>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</si>
  <si>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</si>
  <si>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</si>
  <si>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</si>
  <si>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</si>
  <si>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</si>
  <si>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</si>
  <si>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</si>
  <si>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</si>
  <si>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</si>
  <si>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</si>
  <si>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</si>
  <si>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</si>
  <si>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</si>
  <si>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</si>
  <si>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</si>
  <si>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</si>
  <si>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</si>
  <si>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</si>
  <si>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</si>
  <si>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</si>
  <si>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</si>
  <si>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</si>
  <si>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</si>
  <si>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</si>
  <si>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</si>
  <si>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</si>
  <si>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</si>
  <si>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</si>
  <si>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</si>
  <si>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</si>
  <si>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</si>
  <si>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</si>
  <si>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</si>
  <si>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</si>
  <si>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</si>
  <si>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</si>
  <si>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</si>
  <si>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</si>
  <si>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</si>
  <si>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</si>
  <si>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</si>
  <si>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</si>
  <si>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</si>
  <si>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</si>
  <si>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</si>
  <si>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</si>
  <si>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</si>
  <si>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</si>
  <si>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</si>
  <si>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</si>
  <si>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</si>
  <si>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</si>
  <si>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</si>
  <si>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</si>
  <si>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</si>
  <si>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</si>
  <si>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</si>
  <si>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</si>
  <si>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</si>
  <si>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</si>
  <si>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</si>
  <si>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</si>
  <si>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</si>
  <si>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</si>
  <si>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</si>
  <si>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</si>
  <si>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</si>
  <si>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</si>
  <si>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</si>
  <si>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</si>
  <si>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</si>
  <si>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</si>
  <si>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</si>
  <si>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</si>
  <si>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</si>
  <si>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</si>
  <si>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</si>
  <si>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</si>
  <si>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</si>
  <si>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</si>
  <si>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</si>
  <si>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</si>
  <si>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</si>
  <si>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</si>
  <si>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</si>
  <si>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</si>
  <si>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</si>
  <si>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</si>
  <si>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</si>
  <si>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</si>
  <si>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</si>
  <si>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</si>
  <si>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</si>
  <si>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</si>
  <si>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</si>
  <si>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</si>
  <si>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</si>
  <si>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</si>
  <si>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</si>
  <si>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</si>
  <si>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</si>
  <si>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</si>
  <si>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</si>
  <si>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</si>
  <si>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</si>
  <si>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</si>
  <si>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</si>
  <si>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</si>
  <si>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</si>
  <si>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</si>
  <si>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</si>
  <si>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</si>
  <si>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</si>
  <si>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</si>
  <si>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</si>
  <si>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</si>
  <si>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</si>
  <si>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</si>
  <si>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</si>
  <si>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</si>
  <si>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</si>
  <si>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</si>
  <si>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</si>
  <si>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</si>
  <si>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</si>
  <si>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</si>
  <si>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</si>
  <si>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</si>
  <si>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</si>
  <si>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</si>
  <si>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</si>
  <si>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</si>
  <si>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</si>
  <si>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</si>
  <si>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</si>
  <si>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</si>
  <si>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</si>
  <si>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</si>
  <si>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</si>
  <si>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</si>
  <si>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</si>
  <si>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</si>
  <si>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</si>
  <si>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</si>
  <si>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</si>
  <si>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</si>
  <si>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</si>
  <si>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</si>
  <si>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</si>
  <si>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</si>
  <si>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</si>
  <si>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</si>
  <si>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</si>
  <si>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</si>
  <si>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</si>
  <si>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</si>
  <si>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</si>
  <si>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</si>
  <si>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</si>
  <si>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</si>
  <si>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</si>
  <si>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</si>
  <si>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</si>
  <si>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</si>
  <si>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</si>
  <si>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</si>
  <si>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</si>
  <si>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</si>
  <si>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</si>
  <si>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</si>
  <si>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</si>
  <si>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</si>
  <si>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</si>
  <si>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</si>
  <si>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</si>
  <si>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</si>
  <si>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</si>
  <si>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</si>
  <si>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</si>
  <si>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</si>
  <si>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</si>
  <si>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</si>
  <si>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</si>
  <si>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</si>
  <si>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</si>
  <si>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</si>
  <si>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</si>
  <si>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</si>
  <si>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</si>
  <si>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</si>
  <si>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</si>
  <si>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</si>
  <si>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</si>
  <si>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</si>
  <si>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</si>
  <si>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</si>
  <si>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</si>
  <si>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</si>
  <si>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</si>
  <si>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</si>
  <si>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</si>
  <si>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</si>
  <si>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</si>
  <si>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</si>
  <si>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</si>
  <si>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</si>
  <si>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</si>
  <si>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</si>
  <si>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</si>
  <si>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</si>
  <si>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</si>
  <si>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</si>
  <si>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</si>
  <si>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</si>
  <si>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</si>
  <si>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</si>
  <si>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</si>
  <si>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</si>
  <si>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</si>
  <si>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</si>
  <si>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</si>
  <si>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</si>
  <si>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</si>
  <si>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</si>
  <si>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</si>
  <si>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</si>
  <si>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</si>
  <si>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</si>
  <si>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</si>
  <si>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</si>
  <si>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</si>
  <si>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</si>
  <si>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</si>
  <si>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</si>
  <si>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</si>
  <si>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</si>
  <si>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</si>
  <si>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</si>
  <si>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</si>
  <si>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</si>
  <si>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</si>
  <si>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</si>
  <si>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</si>
  <si>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</si>
  <si>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</si>
  <si>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</si>
  <si>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</si>
  <si>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</si>
  <si>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</si>
  <si>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</si>
  <si>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</si>
  <si>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</si>
  <si>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</si>
  <si>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</si>
  <si>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</si>
  <si>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</si>
  <si>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</si>
  <si>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</si>
  <si>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</si>
  <si>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</si>
  <si>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</si>
  <si>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</si>
  <si>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</si>
  <si>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</si>
  <si>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</si>
  <si>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</si>
  <si>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</si>
  <si>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</si>
  <si>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</si>
  <si>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</si>
  <si>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</si>
  <si>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</si>
  <si>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</si>
  <si>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</si>
  <si>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</si>
  <si>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</si>
  <si>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</si>
  <si>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</si>
  <si>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</si>
  <si>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</si>
  <si>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</si>
  <si>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</si>
  <si>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</si>
  <si>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</si>
  <si>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</si>
  <si>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</si>
  <si>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</si>
  <si>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</si>
  <si>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</si>
  <si>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</si>
  <si>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</si>
  <si>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</si>
  <si>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</si>
  <si>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</si>
  <si>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</si>
  <si>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</si>
  <si>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</si>
  <si>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</si>
  <si>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</si>
  <si>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</si>
  <si>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</si>
  <si>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</si>
  <si>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</si>
  <si>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</si>
  <si>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</si>
  <si>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</si>
  <si>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</si>
  <si>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</si>
  <si>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</si>
  <si>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</si>
  <si>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</si>
  <si>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</si>
  <si>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</si>
  <si>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</si>
  <si>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</si>
  <si>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</si>
  <si>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</si>
  <si>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</si>
  <si>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</si>
  <si>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</si>
  <si>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</si>
  <si>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</si>
  <si>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</si>
  <si>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</si>
  <si>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</si>
  <si>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</si>
  <si>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</si>
  <si>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</si>
  <si>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</si>
  <si>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</si>
  <si>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</si>
  <si>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</si>
  <si>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</si>
  <si>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</si>
  <si>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</si>
  <si>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</si>
  <si>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</si>
  <si>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</si>
  <si>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</si>
  <si>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</si>
  <si>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</si>
  <si>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</si>
  <si>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</si>
  <si>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</si>
  <si>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</si>
  <si>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</si>
  <si>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</si>
  <si>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</si>
  <si>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</si>
  <si>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</si>
  <si>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</si>
  <si>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</si>
  <si>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</si>
  <si>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</si>
  <si>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</si>
  <si>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</si>
  <si>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</si>
  <si>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</si>
  <si>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</si>
  <si>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</si>
  <si>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</si>
  <si>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</si>
  <si>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</si>
  <si>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</si>
  <si>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</si>
  <si>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</si>
  <si>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</si>
  <si>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</si>
  <si>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</si>
  <si>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</si>
  <si>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</si>
  <si>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</si>
  <si>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</si>
  <si>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</si>
  <si>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</si>
  <si>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</si>
  <si>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</si>
  <si>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</si>
  <si>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</si>
  <si>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</si>
  <si>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</si>
  <si>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</si>
  <si>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</si>
  <si>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</si>
  <si>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</si>
  <si>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</si>
  <si>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</si>
  <si>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</si>
  <si>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</si>
  <si>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</si>
  <si>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</si>
  <si>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</si>
  <si>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</si>
  <si>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</si>
  <si>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</si>
  <si>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</si>
  <si>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</si>
  <si>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</si>
  <si>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</si>
  <si>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</si>
  <si>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</si>
  <si>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</si>
  <si>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</si>
  <si>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</si>
  <si>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</si>
  <si>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</si>
  <si>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</si>
  <si>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</si>
  <si>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</si>
  <si>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</si>
  <si>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</si>
  <si>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</si>
  <si>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</si>
  <si>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</si>
  <si>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</si>
  <si>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</si>
  <si>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</si>
  <si>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</si>
  <si>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</si>
  <si>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</si>
  <si>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</si>
  <si>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</si>
  <si>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</si>
  <si>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</si>
  <si>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</si>
  <si>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</si>
  <si>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</si>
  <si>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</si>
  <si>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</si>
  <si>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</si>
  <si>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</si>
  <si>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</si>
  <si>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</si>
  <si>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</si>
  <si>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</si>
  <si>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</si>
  <si>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</si>
  <si>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</si>
  <si>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</si>
  <si>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</si>
  <si>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</si>
  <si>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</si>
  <si>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</si>
  <si>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</si>
  <si>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</si>
  <si>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</si>
  <si>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</si>
  <si>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</si>
  <si>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</si>
  <si>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</si>
  <si>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</si>
  <si>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</si>
  <si>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</si>
  <si>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</si>
  <si>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</si>
  <si>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</si>
  <si>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</si>
  <si>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</si>
  <si>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</si>
  <si>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</si>
  <si>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</si>
  <si>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</si>
  <si>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</si>
  <si>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</si>
  <si>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</si>
  <si>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</si>
  <si>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</si>
  <si>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</si>
  <si>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</si>
  <si>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</si>
  <si>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</si>
  <si>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</si>
  <si>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</si>
  <si>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</si>
  <si>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</si>
  <si>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</si>
  <si>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</si>
  <si>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</si>
  <si>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</si>
  <si>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</si>
  <si>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</si>
  <si>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</si>
  <si>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</si>
  <si>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</si>
  <si>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</si>
  <si>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</si>
  <si>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</si>
  <si>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</si>
  <si>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</si>
  <si>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</si>
  <si>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</si>
  <si>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</si>
  <si>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</si>
  <si>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</si>
  <si>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</si>
  <si>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</si>
  <si>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</si>
  <si>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</si>
  <si>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</si>
  <si>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</si>
  <si>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</si>
  <si>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</si>
  <si>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</si>
  <si>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</si>
  <si>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</si>
  <si>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</si>
  <si>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</si>
  <si>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</si>
  <si>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</si>
  <si>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</si>
  <si>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</si>
  <si>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</si>
  <si>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</si>
  <si>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</si>
  <si>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</si>
  <si>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</si>
  <si>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</si>
  <si>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</si>
  <si>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</si>
  <si>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</si>
  <si>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</si>
  <si>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</si>
  <si>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</si>
  <si>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</si>
  <si>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</si>
  <si>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</si>
  <si>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</si>
  <si>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</si>
  <si>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</si>
  <si>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</si>
  <si>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</si>
  <si>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</si>
  <si>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</si>
  <si>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</si>
  <si>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</si>
  <si>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</si>
  <si>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</si>
  <si>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</si>
  <si>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</si>
  <si>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</si>
  <si>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</si>
  <si>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</si>
  <si>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</si>
  <si>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</si>
  <si>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</si>
  <si>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</si>
  <si>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</si>
  <si>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</si>
  <si>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</si>
  <si>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</si>
  <si>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</si>
  <si>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</si>
  <si>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</si>
  <si>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</si>
  <si>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</si>
  <si>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</si>
  <si>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</si>
  <si>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</si>
  <si>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</si>
  <si>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</si>
  <si>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</si>
  <si>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</si>
  <si>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</si>
  <si>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</si>
  <si>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</si>
  <si>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</si>
  <si>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</si>
  <si>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</si>
  <si>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</si>
  <si>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</si>
  <si>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</si>
  <si>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</si>
  <si>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</si>
  <si>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</si>
  <si>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</si>
  <si>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</si>
  <si>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</si>
  <si>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</si>
  <si>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</si>
  <si>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</si>
  <si>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</si>
  <si>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</si>
  <si>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</si>
  <si>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</si>
  <si>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</si>
  <si>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</si>
  <si>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</si>
  <si>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</si>
  <si>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</si>
  <si>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</si>
  <si>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</si>
  <si>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</si>
  <si>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</si>
  <si>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</si>
  <si>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</si>
  <si>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</si>
  <si>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</si>
  <si>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</si>
  <si>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</si>
  <si>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</si>
  <si>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</si>
  <si>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</si>
  <si>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</si>
  <si>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</si>
  <si>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</si>
  <si>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</si>
  <si>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</si>
  <si>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</si>
  <si>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</si>
  <si>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</si>
  <si>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</si>
  <si>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</si>
  <si>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</si>
  <si>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</si>
  <si>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</si>
  <si>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</si>
  <si>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</si>
  <si>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</si>
  <si>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</si>
  <si>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</si>
  <si>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</si>
  <si>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</si>
  <si>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</si>
  <si>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</si>
  <si>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</si>
  <si>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</si>
  <si>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</si>
  <si>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</si>
  <si>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</si>
  <si>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</si>
  <si>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</si>
  <si>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</si>
  <si>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</si>
  <si>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</si>
  <si>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</si>
  <si>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</si>
  <si>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</si>
  <si>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</si>
  <si>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</si>
  <si>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</si>
  <si>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</si>
  <si>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</si>
  <si>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</si>
  <si>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</si>
  <si>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</si>
  <si>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</si>
  <si>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</si>
  <si>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</si>
  <si>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</si>
  <si>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</si>
  <si>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</si>
  <si>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</si>
  <si>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</si>
  <si>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</si>
  <si>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</si>
  <si>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</si>
  <si>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</si>
  <si>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</si>
  <si>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</si>
  <si>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</si>
  <si>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</si>
  <si>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</si>
  <si>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</si>
  <si>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</si>
  <si>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</si>
  <si>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</si>
  <si>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</si>
  <si>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</si>
  <si>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</si>
  <si>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</si>
  <si>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</si>
  <si>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</si>
  <si>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</si>
  <si>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</si>
  <si>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</si>
  <si>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</si>
  <si>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</si>
  <si>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</si>
  <si>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</si>
  <si>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</si>
  <si>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</si>
  <si>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</si>
  <si>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</si>
  <si>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</si>
  <si>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</si>
  <si>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</si>
  <si>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</si>
  <si>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</si>
  <si>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</si>
  <si>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</si>
  <si>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</si>
  <si>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</si>
  <si>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</si>
  <si>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</si>
  <si>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</si>
  <si>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</si>
  <si>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</si>
  <si>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</si>
  <si>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</si>
  <si>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</si>
  <si>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</si>
  <si>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</si>
  <si>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</si>
  <si>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</si>
  <si>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</si>
  <si>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</si>
  <si>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</si>
  <si>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</si>
  <si>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</si>
  <si>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</si>
  <si>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</si>
  <si>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</si>
  <si>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</si>
  <si>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</si>
  <si>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</si>
  <si>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</si>
  <si>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</si>
  <si>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</si>
  <si>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</si>
  <si>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</si>
  <si>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</si>
  <si>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</si>
  <si>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</si>
  <si>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</si>
  <si>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</si>
  <si>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</si>
  <si>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</si>
  <si>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</si>
  <si>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</si>
  <si>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</si>
  <si>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</si>
  <si>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</si>
  <si>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</si>
  <si>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</si>
  <si>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</si>
  <si>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</si>
  <si>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</si>
  <si>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</si>
  <si>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</si>
  <si>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</si>
  <si>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</si>
  <si>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</si>
  <si>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</si>
  <si>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</si>
  <si>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</si>
  <si>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</si>
  <si>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</si>
  <si>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</si>
  <si>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</si>
  <si>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</si>
  <si>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</si>
  <si>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</si>
  <si>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</si>
  <si>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</si>
  <si>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</si>
  <si>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</si>
  <si>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</si>
  <si>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</si>
  <si>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</si>
  <si>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</si>
  <si>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</si>
  <si>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</si>
  <si>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</si>
  <si>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</si>
  <si>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</si>
  <si>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</si>
  <si>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</si>
  <si>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</si>
  <si>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</si>
  <si>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</si>
  <si>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</si>
  <si>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</si>
  <si>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</si>
  <si>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</si>
  <si>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</si>
  <si>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</si>
  <si>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</si>
  <si>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</si>
  <si>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</si>
  <si>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</si>
  <si>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</si>
  <si>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</si>
  <si>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</si>
  <si>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</si>
  <si>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</si>
  <si>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</si>
  <si>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</si>
  <si>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</si>
  <si>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</si>
  <si>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</si>
  <si>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</si>
  <si>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</si>
  <si>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</si>
  <si>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</si>
  <si>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</si>
  <si>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</si>
  <si>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</si>
  <si>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</si>
  <si>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</si>
  <si>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</si>
  <si>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</si>
  <si>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</si>
  <si>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</si>
  <si>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</si>
  <si>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</si>
  <si>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</si>
  <si>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</si>
  <si>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</si>
  <si>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</si>
  <si>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</si>
  <si>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</si>
  <si>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</si>
  <si>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</si>
  <si>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</si>
  <si>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</si>
  <si>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</si>
  <si>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</si>
  <si>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</si>
  <si>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</si>
  <si>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</si>
  <si>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</si>
  <si>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</si>
  <si>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</si>
  <si>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</si>
  <si>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</si>
  <si>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</si>
  <si>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</si>
  <si>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</si>
  <si>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</si>
  <si>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</si>
  <si>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</si>
  <si>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</si>
  <si>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</si>
  <si>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</si>
  <si>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</si>
  <si>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</si>
  <si>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</si>
  <si>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</si>
  <si>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</si>
  <si>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</si>
  <si>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</si>
  <si>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</si>
  <si>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</si>
  <si>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</si>
  <si>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</si>
  <si>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</si>
  <si>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</si>
  <si>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</si>
  <si>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</si>
  <si>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</si>
  <si>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</si>
  <si>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</si>
  <si>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</si>
  <si>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</si>
  <si>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</si>
  <si>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</si>
  <si>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</si>
  <si>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</si>
  <si>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</si>
  <si>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</si>
  <si>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</si>
  <si>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</si>
  <si>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</si>
  <si>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</si>
  <si>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</si>
  <si>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</si>
  <si>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</si>
  <si>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</si>
  <si>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</si>
  <si>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</si>
  <si>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</si>
  <si>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</si>
  <si>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</si>
  <si>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</si>
  <si>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</si>
  <si>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</si>
  <si>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</si>
  <si>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</si>
  <si>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</si>
  <si>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</si>
  <si>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</si>
  <si>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</si>
  <si>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</si>
  <si>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</si>
  <si>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</si>
  <si>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</si>
  <si>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</si>
  <si>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</si>
  <si>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</si>
  <si>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</si>
  <si>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</si>
  <si>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</si>
  <si>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</si>
  <si>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</si>
  <si>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</si>
  <si>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</si>
  <si>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</si>
  <si>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</si>
  <si>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</si>
  <si>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</si>
  <si>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</si>
  <si>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</si>
  <si>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</si>
  <si>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</si>
  <si>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</si>
  <si>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</si>
  <si>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</si>
  <si>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</si>
  <si>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</si>
  <si>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</si>
  <si>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</si>
  <si>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</si>
  <si>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</si>
  <si>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</si>
  <si>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</si>
  <si>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</si>
  <si>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</si>
  <si>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</si>
  <si>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</si>
  <si>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</si>
  <si>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</si>
  <si>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</si>
  <si>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</si>
  <si>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</si>
  <si>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</si>
  <si>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</si>
  <si>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</si>
  <si>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</si>
  <si>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</si>
  <si>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</si>
  <si>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</si>
  <si>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</si>
  <si>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</si>
  <si>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</si>
  <si>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</si>
  <si>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</si>
  <si>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</si>
  <si>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</si>
  <si>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</si>
  <si>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</si>
  <si>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</si>
  <si>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</si>
  <si>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</si>
  <si>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</si>
  <si>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</si>
  <si>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</si>
  <si>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</si>
  <si>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</si>
  <si>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</si>
  <si>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</si>
  <si>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</si>
  <si>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</si>
  <si>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</si>
  <si>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</si>
  <si>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</si>
  <si>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</si>
  <si>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</si>
  <si>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</si>
  <si>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</si>
  <si>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</si>
  <si>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</si>
  <si>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</si>
  <si>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</si>
  <si>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</si>
  <si>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</si>
  <si>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</si>
  <si>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</si>
  <si>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</si>
  <si>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</si>
  <si>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</si>
  <si>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</si>
  <si>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</si>
  <si>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</si>
  <si>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</si>
  <si>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</si>
  <si>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</si>
  <si>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</si>
  <si>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</si>
  <si>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</si>
  <si>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</si>
  <si>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</si>
  <si>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</si>
  <si>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</si>
  <si>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</si>
  <si>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</si>
  <si>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</si>
  <si>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</si>
  <si>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</si>
  <si>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</si>
  <si>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</si>
  <si>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</si>
  <si>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</si>
  <si>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</si>
  <si>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</si>
  <si>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</si>
  <si>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</si>
  <si>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</si>
  <si>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</si>
  <si>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</si>
  <si>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</si>
  <si>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</si>
  <si>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</si>
  <si>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</si>
  <si>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</si>
  <si>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</si>
  <si>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</si>
  <si>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</si>
  <si>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</si>
  <si>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</si>
  <si>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</si>
  <si>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</si>
  <si>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</si>
  <si>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</si>
  <si>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</si>
  <si>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</si>
  <si>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</si>
  <si>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</si>
  <si>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</si>
  <si>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</si>
  <si>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</si>
  <si>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</si>
  <si>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</si>
  <si>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</si>
  <si>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</si>
  <si>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</si>
  <si>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</si>
  <si>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</si>
  <si>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</si>
  <si>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</si>
  <si>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</si>
  <si>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</si>
  <si>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</si>
  <si>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</si>
  <si>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</si>
  <si>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</si>
  <si>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</si>
  <si>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</si>
  <si>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</si>
  <si>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</si>
  <si>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</si>
  <si>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</si>
  <si>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</si>
  <si>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</si>
  <si>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</si>
  <si>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</si>
  <si>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</si>
  <si>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</si>
  <si>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</si>
  <si>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</si>
  <si>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</si>
  <si>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</si>
  <si>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</si>
  <si>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</si>
  <si>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</si>
  <si>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</si>
  <si>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</si>
  <si>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</si>
  <si>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</si>
  <si>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</si>
  <si>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</si>
  <si>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</si>
  <si>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</si>
  <si>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</si>
  <si>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</si>
  <si>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</si>
  <si>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</si>
  <si>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</si>
  <si>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</si>
  <si>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</si>
  <si>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</si>
  <si>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</si>
  <si>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</si>
  <si>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</si>
  <si>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</si>
  <si>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</si>
  <si>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</si>
  <si>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</si>
  <si>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</si>
  <si>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</si>
  <si>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</si>
  <si>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</si>
  <si>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</si>
  <si>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</si>
  <si>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</si>
  <si>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</si>
  <si>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</si>
  <si>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</si>
  <si>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</si>
  <si>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</si>
  <si>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</si>
  <si>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</si>
  <si>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</si>
  <si>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</si>
  <si>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</si>
  <si>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</si>
  <si>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</si>
  <si>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</si>
  <si>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</si>
  <si>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</si>
  <si>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</si>
  <si>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</si>
  <si>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</si>
  <si>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</si>
  <si>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</si>
  <si>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</si>
  <si>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</si>
  <si>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</si>
  <si>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</si>
  <si>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</si>
  <si>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</si>
  <si>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</si>
  <si>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</si>
  <si>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</si>
  <si>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</si>
  <si>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</si>
  <si>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</si>
  <si>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</si>
  <si>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</si>
  <si>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</si>
  <si>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</si>
  <si>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</si>
  <si>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</si>
  <si>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</si>
  <si>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</si>
  <si>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</si>
  <si>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</si>
  <si>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</si>
  <si>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</si>
  <si>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</si>
  <si>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</si>
  <si>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</si>
  <si>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</si>
  <si>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</si>
  <si>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</si>
  <si>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</si>
  <si>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</si>
  <si>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</si>
  <si>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</si>
  <si>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</si>
  <si>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</si>
  <si>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</si>
  <si>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</si>
  <si>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</si>
  <si>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</si>
  <si>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</si>
  <si>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</si>
  <si>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</si>
  <si>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</si>
  <si>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</si>
  <si>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</si>
  <si>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</si>
  <si>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</si>
  <si>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</si>
  <si>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</si>
  <si>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</si>
  <si>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</si>
  <si>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</si>
  <si>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</si>
  <si>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</si>
  <si>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</si>
  <si>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</si>
  <si>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</si>
  <si>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</si>
  <si>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</si>
  <si>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</si>
  <si>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</si>
  <si>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</si>
  <si>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</si>
  <si>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</si>
  <si>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</si>
  <si>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</si>
  <si>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</si>
  <si>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</si>
  <si>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</si>
  <si>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</si>
  <si>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</si>
  <si>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</si>
  <si>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</si>
  <si>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</si>
  <si>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</si>
  <si>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</si>
  <si>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</si>
  <si>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</si>
  <si>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</si>
  <si>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</si>
  <si>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</si>
  <si>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</si>
  <si>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</si>
  <si>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</si>
  <si>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</si>
  <si>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</si>
  <si>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</si>
  <si>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</si>
  <si>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</si>
  <si>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</si>
  <si>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</si>
  <si>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</si>
  <si>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</si>
  <si>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</si>
  <si>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</si>
  <si>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</si>
  <si>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</si>
  <si>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</si>
  <si>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</si>
  <si>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</si>
  <si>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</si>
  <si>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</si>
  <si>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</si>
  <si>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</si>
  <si>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</si>
  <si>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</si>
  <si>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</si>
  <si>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</si>
  <si>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</si>
  <si>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</si>
  <si>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</si>
  <si>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</si>
  <si>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</si>
  <si>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</si>
  <si>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</si>
  <si>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</si>
  <si>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</si>
  <si>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</si>
  <si>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</si>
  <si>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</si>
  <si>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</si>
  <si>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</si>
  <si>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</si>
  <si>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</si>
  <si>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</si>
  <si>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</si>
  <si>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</si>
  <si>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</si>
  <si>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</si>
  <si>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</si>
  <si>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</si>
  <si>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</si>
  <si>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</si>
  <si>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</si>
  <si>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</si>
  <si>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</si>
  <si>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</si>
  <si>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</si>
  <si>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</si>
  <si>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</si>
  <si>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</si>
  <si>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</si>
  <si>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</si>
  <si>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</si>
  <si>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</si>
  <si>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</si>
  <si>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</si>
  <si>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</si>
  <si>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</si>
  <si>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</si>
  <si>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</si>
  <si>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</si>
  <si>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</si>
  <si>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</si>
  <si>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</si>
  <si>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</si>
  <si>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</si>
  <si>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</si>
  <si>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</si>
  <si>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</si>
  <si>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</si>
  <si>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</si>
  <si>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</si>
  <si>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</si>
  <si>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</si>
  <si>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</si>
  <si>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</si>
  <si>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</si>
  <si>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</si>
  <si>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</si>
  <si>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</si>
  <si>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</si>
  <si>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</si>
  <si>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</si>
  <si>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</si>
  <si>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</si>
  <si>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</si>
  <si>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</si>
  <si>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</si>
  <si>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</si>
  <si>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</si>
  <si>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</si>
  <si>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</si>
  <si>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</si>
  <si>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</si>
  <si>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</si>
  <si>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</si>
  <si>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</si>
  <si>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</si>
  <si>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</si>
  <si>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</si>
  <si>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</si>
  <si>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</si>
  <si>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</si>
  <si>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</si>
  <si>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</si>
  <si>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</si>
  <si>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</si>
  <si>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</si>
  <si>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</si>
  <si>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</si>
  <si>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</si>
  <si>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</si>
  <si>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</si>
  <si>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</si>
  <si>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</si>
  <si>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</si>
  <si>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</si>
  <si>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</si>
  <si>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</si>
  <si>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</si>
  <si>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</si>
  <si>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</si>
  <si>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</si>
  <si>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</si>
  <si>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</si>
  <si>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</si>
  <si>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</si>
  <si>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</si>
  <si>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</si>
  <si>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</si>
  <si>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</si>
  <si>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</si>
  <si>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</si>
  <si>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</si>
  <si>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</si>
  <si>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</si>
  <si>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</si>
  <si>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</si>
  <si>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</si>
  <si>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</si>
  <si>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</si>
  <si>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</si>
  <si>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</si>
  <si>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</si>
  <si>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</si>
  <si>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</si>
  <si>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</si>
  <si>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</si>
  <si>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</si>
  <si>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</si>
  <si>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</si>
  <si>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</si>
  <si>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</si>
  <si>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</si>
  <si>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</si>
  <si>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</si>
  <si>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</si>
  <si>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</si>
  <si>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</si>
  <si>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</si>
  <si>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</si>
  <si>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</si>
  <si>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</si>
  <si>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</si>
  <si>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</si>
  <si>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</si>
  <si>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</si>
  <si>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</si>
  <si>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</si>
  <si>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</si>
  <si>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</si>
  <si>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</si>
  <si>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</si>
  <si>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</si>
  <si>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</si>
  <si>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</si>
  <si>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</si>
  <si>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</si>
  <si>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</si>
  <si>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</si>
  <si>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</si>
  <si>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</si>
  <si>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</si>
  <si>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</si>
  <si>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</si>
  <si>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</si>
  <si>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</si>
  <si>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</si>
  <si>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</si>
  <si>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</si>
  <si>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</si>
  <si>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</si>
  <si>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</si>
  <si>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</si>
  <si>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</si>
  <si>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</si>
  <si>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</si>
  <si>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</si>
  <si>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</si>
  <si>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</si>
  <si>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</si>
  <si>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</si>
  <si>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</si>
  <si>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</si>
  <si>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</si>
  <si>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</si>
  <si>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</si>
  <si>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</si>
  <si>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</si>
  <si>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</si>
  <si>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</si>
  <si>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</si>
  <si>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</si>
  <si>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</si>
  <si>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</si>
  <si>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</si>
  <si>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</si>
  <si>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</si>
  <si>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</si>
  <si>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</si>
  <si>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</si>
  <si>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</si>
  <si>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</si>
  <si>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</si>
  <si>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</si>
  <si>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</si>
  <si>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</si>
  <si>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</si>
  <si>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</si>
  <si>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</si>
  <si>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</si>
  <si>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</si>
  <si>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</si>
  <si>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</si>
  <si>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</si>
  <si>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</si>
  <si>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</si>
  <si>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</si>
  <si>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</si>
  <si>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</si>
  <si>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</si>
  <si>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</si>
  <si>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</si>
  <si>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</si>
  <si>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</si>
  <si>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</si>
  <si>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</si>
  <si>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</si>
  <si>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</si>
  <si>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</si>
  <si>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</si>
  <si>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</si>
  <si>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</si>
  <si>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</si>
  <si>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</si>
  <si>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</si>
  <si>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</si>
  <si>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</si>
  <si>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</si>
  <si>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</si>
  <si>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</si>
  <si>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</si>
  <si>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</si>
  <si>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</si>
  <si>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</si>
  <si>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</si>
  <si>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</si>
  <si>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</si>
  <si>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</si>
  <si>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</si>
  <si>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</si>
  <si>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</si>
  <si>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</si>
  <si>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</si>
  <si>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</si>
  <si>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</si>
  <si>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</si>
  <si>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</si>
  <si>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</si>
  <si>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</si>
  <si>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</si>
  <si>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</si>
  <si>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</si>
  <si>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</si>
  <si>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</si>
  <si>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</si>
  <si>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</si>
  <si>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</si>
  <si>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</si>
  <si>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</si>
  <si>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</si>
  <si>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</si>
  <si>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</si>
  <si>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</si>
  <si>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</si>
  <si>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</si>
  <si>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</si>
  <si>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</si>
  <si>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</si>
  <si>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</si>
  <si>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</si>
  <si>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</si>
  <si>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</si>
  <si>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</si>
  <si>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</si>
  <si>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</si>
  <si>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</si>
  <si>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</si>
  <si>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</si>
  <si>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</si>
  <si>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</si>
  <si>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</si>
  <si>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</si>
  <si>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</si>
  <si>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</si>
  <si>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</si>
  <si>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</si>
  <si>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</si>
  <si>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</si>
  <si>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</si>
  <si>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</si>
  <si>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</si>
  <si>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</si>
  <si>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</si>
  <si>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</si>
  <si>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</si>
  <si>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</si>
  <si>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</si>
  <si>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</si>
  <si>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</si>
  <si>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</si>
  <si>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</si>
  <si>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</si>
  <si>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</si>
  <si>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</si>
  <si>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</si>
  <si>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</si>
  <si>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</si>
  <si>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</si>
  <si>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</si>
  <si>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</si>
  <si>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</si>
  <si>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</si>
  <si>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</si>
  <si>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</si>
  <si>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</si>
  <si>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</si>
  <si>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</si>
  <si>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</si>
  <si>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</si>
  <si>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</si>
  <si>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</si>
  <si>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</si>
  <si>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</si>
  <si>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</si>
  <si>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</si>
  <si>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</si>
  <si>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</si>
  <si>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</si>
  <si>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</si>
  <si>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</si>
  <si>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</si>
  <si>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</si>
  <si>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</si>
  <si>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</si>
  <si>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</si>
  <si>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</si>
  <si>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</si>
  <si>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</si>
  <si>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</si>
  <si>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</si>
  <si>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</si>
  <si>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</si>
  <si>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</si>
  <si>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</si>
  <si>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</si>
  <si>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</si>
  <si>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</si>
  <si>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</si>
  <si>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</si>
  <si>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</si>
  <si>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</si>
  <si>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</si>
  <si>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</si>
  <si>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</si>
  <si>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</si>
  <si>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</si>
  <si>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</si>
  <si>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</si>
  <si>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</si>
  <si>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</si>
  <si>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</si>
  <si>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</si>
  <si>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</si>
  <si>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</si>
  <si>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</si>
  <si>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</si>
  <si>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</si>
  <si>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</si>
  <si>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</si>
  <si>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</si>
  <si>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</si>
  <si>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</si>
  <si>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</si>
  <si>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</si>
  <si>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</si>
  <si>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</si>
  <si>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</si>
  <si>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</si>
  <si>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</si>
  <si>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</si>
  <si>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</si>
  <si>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</si>
  <si>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</si>
  <si>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</si>
  <si>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</si>
  <si>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</si>
  <si>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</si>
  <si>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</si>
  <si>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</si>
  <si>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</si>
  <si>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</si>
  <si>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</si>
  <si>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</si>
  <si>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</si>
  <si>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</si>
  <si>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</si>
  <si>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</si>
  <si>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</si>
  <si>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</si>
  <si>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</si>
  <si>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</si>
  <si>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</si>
  <si>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</si>
  <si>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</si>
  <si>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</si>
  <si>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</si>
  <si>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</si>
  <si>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</si>
  <si>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</si>
  <si>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</si>
  <si>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</si>
  <si>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</si>
  <si>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</si>
  <si>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</si>
  <si>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</si>
  <si>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</si>
  <si>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</si>
  <si>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</si>
  <si>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</si>
  <si>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</si>
  <si>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</si>
  <si>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</si>
  <si>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</si>
  <si>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</si>
  <si>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</si>
  <si>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</si>
  <si>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</si>
  <si>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</si>
  <si>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</si>
  <si>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</si>
  <si>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</si>
  <si>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</si>
  <si>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</si>
  <si>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</si>
  <si>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</si>
  <si>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</si>
  <si>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</si>
  <si>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</si>
  <si>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</si>
  <si>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</si>
  <si>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</si>
  <si>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</si>
  <si>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</si>
  <si>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</si>
  <si>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</si>
  <si>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</si>
  <si>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</si>
  <si>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</si>
  <si>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</si>
  <si>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</si>
  <si>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</si>
  <si>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</si>
  <si>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</si>
  <si>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</si>
  <si>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</si>
  <si>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</si>
  <si>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</si>
  <si>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</si>
  <si>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</si>
  <si>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</si>
  <si>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</si>
  <si>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</si>
  <si>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</si>
  <si>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</si>
  <si>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</si>
  <si>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</si>
  <si>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</si>
  <si>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</si>
  <si>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</si>
  <si>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</si>
  <si>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</si>
  <si>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</si>
  <si>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</si>
  <si>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</si>
  <si>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</si>
  <si>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</si>
  <si>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</si>
  <si>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</si>
  <si>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</si>
  <si>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</si>
  <si>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</si>
  <si>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</si>
  <si>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</si>
  <si>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</si>
  <si>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</si>
  <si>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</si>
  <si>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</si>
  <si>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</si>
  <si>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</si>
  <si>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</si>
  <si>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</si>
  <si>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</si>
  <si>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</si>
  <si>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</si>
  <si>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</si>
  <si>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</si>
  <si>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</si>
  <si>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</si>
  <si>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</si>
  <si>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</si>
  <si>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</si>
  <si>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</si>
  <si>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</si>
  <si>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</si>
  <si>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</si>
  <si>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</si>
  <si>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</si>
  <si>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</si>
  <si>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</si>
  <si>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</si>
  <si>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</si>
  <si>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</si>
  <si>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</si>
  <si>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</si>
  <si>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</si>
  <si>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</si>
  <si>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</si>
  <si>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</si>
  <si>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</si>
  <si>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</si>
  <si>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</si>
  <si>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</si>
  <si>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</si>
  <si>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</si>
  <si>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</si>
  <si>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</si>
  <si>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</si>
  <si>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</si>
  <si>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</si>
  <si>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</si>
  <si>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</si>
  <si>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</si>
  <si>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</si>
  <si>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</si>
  <si>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</si>
  <si>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</si>
  <si>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</si>
  <si>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</si>
  <si>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</si>
  <si>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</si>
  <si>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</si>
  <si>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</si>
  <si>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</si>
  <si>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</si>
  <si>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</si>
  <si>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</si>
  <si>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</si>
  <si>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</si>
  <si>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</si>
  <si>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</si>
  <si>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</si>
  <si>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</si>
  <si>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</si>
  <si>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</si>
  <si>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</si>
  <si>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</si>
  <si>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</si>
  <si>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</si>
  <si>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</si>
  <si>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</si>
  <si>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</si>
  <si>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</si>
  <si>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</si>
  <si>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</si>
  <si>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</si>
  <si>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</si>
  <si>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</si>
  <si>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</si>
  <si>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</si>
  <si>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</si>
  <si>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</si>
  <si>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</si>
  <si>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</si>
  <si>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</si>
  <si>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</si>
  <si>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</si>
  <si>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</si>
  <si>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</si>
  <si>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</si>
  <si>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</si>
  <si>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</si>
  <si>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</si>
  <si>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</si>
  <si>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</si>
  <si>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</si>
  <si>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</si>
  <si>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</si>
  <si>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</si>
  <si>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</si>
  <si>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</si>
  <si>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</si>
  <si>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</si>
  <si>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</si>
  <si>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</si>
  <si>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</si>
  <si>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</si>
  <si>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</si>
  <si>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</si>
  <si>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</si>
  <si>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</si>
  <si>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</si>
  <si>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</si>
  <si>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</si>
  <si>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</si>
  <si>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</si>
  <si>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</si>
  <si>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</si>
  <si>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</si>
  <si>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</si>
  <si>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</si>
  <si>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</si>
  <si>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</si>
  <si>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</si>
  <si>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</si>
  <si>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</si>
  <si>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</si>
  <si>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</si>
  <si>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</si>
  <si>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</si>
  <si>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</si>
  <si>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</si>
  <si>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</si>
  <si>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</si>
  <si>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</si>
  <si>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</si>
  <si>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</si>
  <si>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</si>
  <si>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</si>
  <si>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</si>
  <si>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</si>
  <si>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</si>
  <si>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</si>
  <si>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</si>
  <si>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</si>
  <si>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</si>
  <si>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</si>
  <si>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</si>
  <si>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</si>
  <si>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</si>
  <si>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</si>
  <si>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</si>
  <si>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</si>
  <si>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</si>
  <si>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</si>
  <si>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</si>
  <si>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</si>
  <si>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</si>
  <si>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</si>
  <si>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</si>
  <si>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</si>
  <si>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</si>
  <si>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</si>
  <si>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</si>
  <si>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</si>
  <si>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</si>
  <si>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</si>
  <si>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</si>
  <si>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</si>
  <si>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</si>
  <si>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</si>
  <si>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</si>
  <si>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</si>
  <si>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</si>
  <si>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</si>
  <si>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</si>
  <si>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</si>
  <si>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</si>
  <si>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</si>
  <si>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</si>
  <si>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</si>
  <si>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</si>
  <si>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</si>
  <si>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</si>
  <si>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</si>
  <si>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</si>
  <si>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</si>
  <si>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</si>
  <si>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</si>
  <si>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</si>
  <si>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</si>
  <si>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</si>
  <si>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</si>
  <si>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</si>
  <si>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</si>
  <si>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</si>
  <si>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</si>
  <si>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</si>
  <si>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</si>
  <si>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</si>
  <si>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</si>
  <si>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</si>
  <si>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</si>
  <si>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</si>
  <si>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</si>
  <si>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</si>
  <si>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</si>
  <si>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</si>
  <si>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</si>
  <si>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</si>
  <si>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</si>
  <si>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</si>
  <si>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</si>
  <si>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</si>
  <si>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</si>
  <si>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</si>
  <si>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</si>
  <si>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</si>
  <si>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</si>
  <si>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</si>
  <si>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</si>
  <si>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</si>
  <si>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</si>
  <si>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</si>
  <si>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</si>
  <si>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</si>
  <si>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</si>
  <si>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</si>
  <si>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</si>
  <si>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</si>
  <si>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</si>
  <si>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</si>
  <si>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</si>
  <si>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</si>
  <si>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</si>
  <si>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</si>
  <si>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</si>
  <si>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</si>
  <si>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</si>
  <si>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</si>
  <si>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</si>
  <si>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</si>
  <si>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</si>
  <si>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</si>
  <si>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</si>
  <si>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</si>
  <si>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</si>
  <si>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</si>
  <si>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</si>
  <si>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</si>
  <si>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</si>
  <si>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</si>
  <si>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</si>
  <si>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</si>
  <si>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</si>
  <si>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</si>
  <si>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</si>
  <si>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</si>
  <si>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</si>
  <si>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</si>
  <si>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</si>
  <si>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</si>
  <si>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</si>
  <si>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</si>
  <si>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</si>
  <si>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</si>
  <si>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</si>
  <si>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</si>
  <si>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</si>
  <si>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</si>
  <si>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</si>
  <si>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</si>
  <si>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</si>
  <si>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</si>
  <si>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</si>
  <si>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</si>
  <si>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</si>
  <si>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</si>
  <si>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</si>
  <si>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</si>
  <si>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</si>
  <si>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</si>
  <si>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</si>
  <si>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</si>
  <si>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</si>
  <si>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</si>
  <si>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</si>
  <si>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</si>
  <si>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</si>
  <si>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</si>
  <si>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</si>
  <si>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</si>
  <si>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</si>
  <si>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</si>
  <si>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</si>
  <si>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</si>
  <si>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</si>
  <si>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</si>
  <si>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</si>
  <si>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</si>
  <si>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</si>
  <si>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</si>
  <si>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</si>
  <si>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</si>
  <si>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</si>
  <si>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</si>
  <si>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</si>
  <si>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</si>
  <si>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</si>
  <si>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</si>
  <si>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</si>
  <si>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</si>
  <si>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</si>
  <si>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</si>
  <si>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</si>
  <si>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</si>
  <si>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</si>
  <si>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</si>
  <si>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</si>
  <si>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</si>
  <si>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</si>
  <si>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</si>
  <si>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</si>
  <si>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</si>
  <si>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</si>
  <si>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</si>
  <si>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</si>
  <si>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</si>
  <si>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</si>
  <si>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</si>
  <si>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</si>
  <si>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</si>
  <si>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</si>
  <si>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</si>
  <si>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</si>
  <si>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</si>
  <si>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</si>
  <si>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</si>
  <si>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</si>
  <si>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</si>
  <si>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</si>
  <si>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</si>
  <si>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</si>
  <si>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</si>
  <si>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</si>
  <si>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</si>
  <si>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</si>
  <si>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</si>
  <si>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</si>
  <si>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</si>
  <si>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</si>
  <si>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</si>
  <si>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</si>
  <si>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</si>
  <si>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</si>
  <si>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</si>
  <si>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</si>
  <si>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</si>
  <si>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</si>
  <si>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</si>
  <si>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</si>
  <si>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</si>
  <si>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</si>
  <si>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</si>
  <si>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</si>
  <si>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</si>
  <si>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</si>
  <si>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</si>
  <si>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</si>
  <si>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</si>
  <si>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</si>
  <si>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</si>
  <si>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</si>
  <si>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</si>
  <si>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</si>
  <si>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</si>
  <si>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</si>
  <si>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</si>
  <si>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</si>
  <si>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</si>
  <si>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</si>
  <si>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</si>
  <si>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</si>
  <si>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</si>
  <si>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</si>
  <si>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</si>
  <si>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</si>
  <si>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</si>
  <si>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</si>
  <si>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</si>
  <si>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</si>
  <si>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</si>
  <si>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</si>
  <si>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</si>
  <si>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</si>
  <si>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</si>
  <si>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</si>
  <si>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</si>
  <si>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</si>
  <si>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</si>
  <si>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</si>
  <si>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</si>
  <si>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</si>
  <si>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</si>
  <si>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</si>
  <si>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</si>
  <si>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</si>
  <si>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</si>
  <si>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</si>
  <si>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</si>
  <si>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</si>
  <si>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</si>
  <si>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</si>
  <si>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</si>
  <si>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</si>
  <si>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</si>
  <si>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</si>
  <si>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</si>
  <si>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</si>
  <si>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</si>
  <si>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</si>
  <si>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</si>
  <si>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</si>
  <si>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</si>
  <si>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</si>
  <si>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</si>
  <si>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</si>
  <si>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</si>
  <si>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</si>
  <si>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</si>
  <si>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</si>
  <si>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</si>
  <si>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</si>
  <si>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</si>
  <si>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</si>
  <si>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</si>
  <si>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</si>
  <si>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</si>
  <si>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</si>
  <si>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</si>
  <si>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</si>
  <si>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</si>
  <si>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</si>
  <si>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</si>
  <si>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</si>
  <si>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22/01/2024</t>
  </si>
  <si>
    <t>Cut-off Date: 31/12/2023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</si>
</sst>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theme" Target="theme/theme1.xml"/><Relationship Id="flId4" Type="http://schemas.openxmlformats.org/officeDocument/2006/relationships/worksheet" Target="worksheets/sheet4.xml"/><Relationship Id="flId11" Type="http://schemas.openxmlformats.org/officeDocument/2006/relationships/worksheet" Target="worksheets/sheet11.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15" Type="http://schemas.openxmlformats.org/officeDocument/2006/relationships/styles" Target="styles.xml"/><Relationship Id="rId2" Type="http://schemas.openxmlformats.org/officeDocument/2006/relationships/customXml" Target="../customXml/item2.xml"/><Relationship Id="rId1" Type="http://schemas.openxmlformats.org/officeDocument/2006/relationships/customXml" Target="../customXml/item1.xml"/><Relationship Id="flId14" Type="http://schemas.openxmlformats.org/officeDocument/2006/relationships/sharedStrings" Target="sharedStrings.xml"/><Relationship Id="flId2" Type="http://schemas.openxmlformats.org/officeDocument/2006/relationships/worksheet" Target="worksheets/sheet2.xml"/><Relationship Id="flId7" Type="http://schemas.openxmlformats.org/officeDocument/2006/relationships/worksheet" Target="worksheets/sheet7.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45291</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5818.06561749</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0.24290347055333333</v>
      </c>
      <c r="E45" s="181"/>
      <c r="F45" s="181">
        <v>0.0287</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5818.06561749</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5818.06561749</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13.28483766</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7.62747</v>
      </c>
      <c r="D70" s="187" t="s">
        <v>1153</v>
      </c>
      <c r="E70" s="62"/>
      <c r="F70" s="199">
        <f>IF($C$77=0,"",IF(C70="[for completion]","",C70/$C$77))</f>
        <v>0.0013109975902722776</v>
      </c>
      <c r="G70" s="199" t="str">
        <f>IF($D$66="ND2","ND2",IF(OR(D70="ND2",D70=""),"",D70/$D$77))</f>
        <v>ND2</v>
      </c>
      <c r="H70" s="64"/>
      <c r="L70" s="64"/>
      <c r="M70" s="64"/>
      <c r="N70" s="96"/>
    </row>
    <row r="71">
      <c r="A71" s="66" t="s">
        <v>110</v>
      </c>
      <c r="B71" s="177" t="s">
        <v>1467</v>
      </c>
      <c r="C71" s="187">
        <v>17.748239</v>
      </c>
      <c r="D71" s="187" t="s">
        <v>1153</v>
      </c>
      <c r="E71" s="62"/>
      <c r="F71" s="199">
        <f>IF($C$77=0,"",IF(C71="[for completion]","",C71/$C$77))</f>
        <v>0.0030505395053112582</v>
      </c>
      <c r="G71" s="199" t="str">
        <f>IF($D$66="ND2","ND2",IF(OR(D71="ND2",D71=""),"",D71/$D$77))</f>
        <v>ND2</v>
      </c>
      <c r="H71" s="64"/>
      <c r="L71" s="64"/>
      <c r="M71" s="64"/>
      <c r="N71" s="96"/>
    </row>
    <row r="72">
      <c r="A72" s="66" t="s">
        <v>111</v>
      </c>
      <c r="B72" s="176" t="s">
        <v>1468</v>
      </c>
      <c r="C72" s="187">
        <v>28.217157</v>
      </c>
      <c r="D72" s="187" t="s">
        <v>1153</v>
      </c>
      <c r="E72" s="62"/>
      <c r="F72" s="199">
        <f>IF($C$77=0,"",IF(C72="[for completion]","",C72/$C$77))</f>
        <v>0.004849920724871357</v>
      </c>
      <c r="G72" s="199" t="str">
        <f>IF($D$66="ND2","ND2",IF(OR(D72="ND2",D72=""),"",D72/$D$77))</f>
        <v>ND2</v>
      </c>
      <c r="H72" s="64"/>
      <c r="L72" s="64"/>
      <c r="M72" s="64"/>
      <c r="N72" s="96"/>
    </row>
    <row r="73">
      <c r="A73" s="66" t="s">
        <v>112</v>
      </c>
      <c r="B73" s="176" t="s">
        <v>1469</v>
      </c>
      <c r="C73" s="187">
        <v>49.506994</v>
      </c>
      <c r="D73" s="187" t="s">
        <v>1153</v>
      </c>
      <c r="E73" s="62"/>
      <c r="F73" s="199">
        <f>IF($C$77=0,"",IF(C73="[for completion]","",C73/$C$77))</f>
        <v>0.008509184544236045</v>
      </c>
      <c r="G73" s="199" t="str">
        <f>IF($D$66="ND2","ND2",IF(OR(D73="ND2",D73=""),"",D73/$D$77))</f>
        <v>ND2</v>
      </c>
      <c r="H73" s="64"/>
      <c r="L73" s="64"/>
      <c r="M73" s="64"/>
      <c r="N73" s="96"/>
    </row>
    <row r="74">
      <c r="A74" s="66" t="s">
        <v>113</v>
      </c>
      <c r="B74" s="176" t="s">
        <v>1470</v>
      </c>
      <c r="C74" s="187">
        <v>64.637471</v>
      </c>
      <c r="D74" s="187" t="s">
        <v>1153</v>
      </c>
      <c r="E74" s="62"/>
      <c r="F74" s="199">
        <f>IF($C$77=0,"",IF(C74="[for completion]","",C74/$C$77))</f>
        <v>0.011109787219391782</v>
      </c>
      <c r="G74" s="199" t="str">
        <f>IF($D$66="ND2","ND2",IF(OR(D74="ND2",D74=""),"",D74/$D$77))</f>
        <v>ND2</v>
      </c>
      <c r="H74" s="64"/>
      <c r="L74" s="64"/>
      <c r="M74" s="64"/>
      <c r="N74" s="96"/>
    </row>
    <row r="75">
      <c r="A75" s="66" t="s">
        <v>114</v>
      </c>
      <c r="B75" s="176" t="s">
        <v>1471</v>
      </c>
      <c r="C75" s="187">
        <v>898.590431</v>
      </c>
      <c r="D75" s="187" t="s">
        <v>1153</v>
      </c>
      <c r="E75" s="62"/>
      <c r="F75" s="199">
        <f>IF($C$77=0,"",IF(C75="[for completion]","",C75/$C$77))</f>
        <v>0.15444831506157708</v>
      </c>
      <c r="G75" s="199" t="str">
        <f>IF($D$66="ND2","ND2",IF(OR(D75="ND2",D75=""),"",D75/$D$77))</f>
        <v>ND2</v>
      </c>
      <c r="H75" s="64"/>
      <c r="L75" s="64"/>
      <c r="M75" s="64"/>
      <c r="N75" s="96"/>
    </row>
    <row r="76">
      <c r="A76" s="66" t="s">
        <v>115</v>
      </c>
      <c r="B76" s="176" t="s">
        <v>1472</v>
      </c>
      <c r="C76" s="187">
        <v>4751.737852</v>
      </c>
      <c r="D76" s="187" t="s">
        <v>1153</v>
      </c>
      <c r="E76" s="62"/>
      <c r="F76" s="199">
        <f>IF($C$77=0,"",IF(C76="[for completion]","",C76/$C$77))</f>
        <v>0.8167212553543403</v>
      </c>
      <c r="G76" s="199" t="str">
        <f>IF($D$66="ND2","ND2",IF(OR(D76="ND2",D76=""),"",D76/$D$77))</f>
        <v>ND2</v>
      </c>
      <c r="H76" s="64"/>
      <c r="L76" s="64"/>
      <c r="M76" s="64"/>
      <c r="N76" s="96"/>
    </row>
    <row r="77">
      <c r="A77" s="66" t="s">
        <v>116</v>
      </c>
      <c r="B77" s="100" t="s">
        <v>95</v>
      </c>
      <c r="C77" s="189">
        <f>SUM(C70:C76)</f>
        <v>5818.065614</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2.683007</v>
      </c>
      <c r="D79" s="189" t="s">
        <v>1153</v>
      </c>
      <c r="E79" s="83"/>
      <c r="F79" s="199">
        <f>IF($C$77=0,"",IF(C79="","",C79/$C$77))</f>
        <v>0.00046115103850734947</v>
      </c>
      <c r="G79" s="199" t="str">
        <f>IF($D$66="ND2","ND2",IF(OR(D79="ND2",D79=""),"",D79/$D$77))</f>
        <v>ND2</v>
      </c>
      <c r="H79" s="64"/>
      <c r="L79" s="64"/>
      <c r="M79" s="64"/>
      <c r="N79" s="96"/>
    </row>
    <row r="80" outlineLevel="1">
      <c r="A80" s="66" t="s">
        <v>121</v>
      </c>
      <c r="B80" s="101" t="s">
        <v>122</v>
      </c>
      <c r="C80" s="189">
        <v>4.944463</v>
      </c>
      <c r="D80" s="189" t="s">
        <v>1153</v>
      </c>
      <c r="E80" s="83"/>
      <c r="F80" s="199">
        <f>IF($C$77=0,"",IF(C80="","",C80/$C$77))</f>
        <v>0.0008498465517649281</v>
      </c>
      <c r="G80" s="199" t="str">
        <f>IF($D$66="ND2","ND2",IF(OR(D80="ND2",D80=""),"",D80/$D$77))</f>
        <v>ND2</v>
      </c>
      <c r="H80" s="64"/>
      <c r="L80" s="64"/>
      <c r="M80" s="64"/>
      <c r="N80" s="96"/>
    </row>
    <row r="81" outlineLevel="1">
      <c r="A81" s="66" t="s">
        <v>123</v>
      </c>
      <c r="B81" s="101" t="s">
        <v>124</v>
      </c>
      <c r="C81" s="189">
        <v>8.124383</v>
      </c>
      <c r="D81" s="189" t="s">
        <v>1153</v>
      </c>
      <c r="E81" s="83"/>
      <c r="F81" s="199">
        <f>IF($C$77=0,"",IF(C81="","",C81/$C$77))</f>
        <v>0.0013964062179791016</v>
      </c>
      <c r="G81" s="199" t="str">
        <f>IF($D$66="ND2","ND2",IF(OR(D81="ND2",D81=""),"",D81/$D$77))</f>
        <v>ND2</v>
      </c>
      <c r="H81" s="64"/>
      <c r="L81" s="64"/>
      <c r="M81" s="64"/>
      <c r="N81" s="96"/>
    </row>
    <row r="82" outlineLevel="1">
      <c r="A82" s="66" t="s">
        <v>125</v>
      </c>
      <c r="B82" s="101" t="s">
        <v>126</v>
      </c>
      <c r="C82" s="189">
        <v>9.623855</v>
      </c>
      <c r="D82" s="189" t="s">
        <v>1153</v>
      </c>
      <c r="E82" s="83"/>
      <c r="F82" s="199">
        <f>IF($C$77=0,"",IF(C82="","",C82/$C$77))</f>
        <v>0.0016541331154537235</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2.1111</v>
      </c>
      <c r="D89" s="191">
        <v>3.1111</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0.4444444444444444</v>
      </c>
      <c r="G94" s="199" t="str">
        <f>IF($D$100=0,"",IF(D94="[Mark as ND1 if not relevant]","",IF(D94="","",D94/$D$100)))</f>
        <v/>
      </c>
      <c r="H94" s="64"/>
      <c r="L94" s="64"/>
      <c r="M94" s="64"/>
      <c r="N94" s="96"/>
    </row>
    <row r="95">
      <c r="A95" s="66" t="s">
        <v>139</v>
      </c>
      <c r="B95" s="177" t="s">
        <v>1468</v>
      </c>
      <c r="C95" s="187">
        <v>1000</v>
      </c>
      <c r="D95" s="187" t="s">
        <v>1153</v>
      </c>
      <c r="E95" s="62"/>
      <c r="F95" s="199">
        <f>IF($C$100=0,"",IF(C95="[for completion]","",IF(C95="","",C95/$C$100)))</f>
        <v>0.2222222222222222</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v>2000</v>
      </c>
      <c r="D104" s="189" t="s">
        <v>1153</v>
      </c>
      <c r="E104" s="83"/>
      <c r="F104" s="199">
        <f>IF($C$100=0,"",IF(C104="","",IF(C104="","",C104/$C$100)))</f>
        <v>0.4444444444444444</v>
      </c>
      <c r="G104" s="199" t="str">
        <f>IF($D$100=0,"",IF(D104="","",IF(D104="","",D104/$D$100)))</f>
        <v/>
      </c>
      <c r="H104" s="64"/>
      <c r="L104" s="64"/>
      <c r="M104" s="64"/>
    </row>
    <row r="105" outlineLevel="1">
      <c r="A105" s="66" t="s">
        <v>149</v>
      </c>
      <c r="B105" s="101" t="s">
        <v>126</v>
      </c>
      <c r="C105" s="189"/>
      <c r="D105" s="189" t="s">
        <v>1153</v>
      </c>
      <c r="E105" s="83"/>
      <c r="F105" s="199" t="str">
        <f>IF($C$100=0,"",IF(C105="","",IF(C105="","",C105/$C$100)))</f>
        <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5818.0656</v>
      </c>
      <c r="D112" s="187">
        <v>5818.0656</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5818.0656</v>
      </c>
      <c r="D130" s="187">
        <f>SUM(D112:D129)</f>
        <v>5818.0656</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5818.06561749</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5818.06561749</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35051</v>
      </c>
      <c r="D28" s="311" t="str">
        <f>IF(C28="","","ND2")</f>
        <v>ND2</v>
      </c>
      <c r="F28" s="311">
        <f>IF(C28=0,"",IF(C28="","",C28))</f>
        <v>35051</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0.00168</v>
      </c>
      <c r="D36" s="179" t="str">
        <f>IF(C36="","","ND2")</f>
        <v>ND2</v>
      </c>
      <c r="E36" s="210"/>
      <c r="F36" s="179">
        <f>IF(C36=0,"",C36)</f>
        <v>0.00168</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0.02457844</v>
      </c>
      <c r="D99" s="179" t="str">
        <f>IF(C99="","","ND2")</f>
        <v>ND2</v>
      </c>
      <c r="E99" s="179"/>
      <c r="F99" s="179">
        <f>IF(C99="","",C99)</f>
        <v>0.02457844</v>
      </c>
      <c r="G99" s="145"/>
    </row>
    <row r="100">
      <c r="A100" s="145" t="s">
        <v>523</v>
      </c>
      <c r="B100" s="166" t="s">
        <v>2715</v>
      </c>
      <c r="C100" s="179">
        <v>0.02993034</v>
      </c>
      <c r="D100" s="179" t="str">
        <f>IF(C100="","","ND2")</f>
        <v>ND2</v>
      </c>
      <c r="E100" s="179"/>
      <c r="F100" s="179">
        <f>IF(C100="","",C100)</f>
        <v>0.02993034</v>
      </c>
      <c r="G100" s="145"/>
    </row>
    <row r="101">
      <c r="A101" s="145" t="s">
        <v>524</v>
      </c>
      <c r="B101" s="166" t="s">
        <v>2716</v>
      </c>
      <c r="C101" s="179">
        <v>0.02627673</v>
      </c>
      <c r="D101" s="179" t="str">
        <f>IF(C101="","","ND2")</f>
        <v>ND2</v>
      </c>
      <c r="E101" s="179"/>
      <c r="F101" s="179">
        <f>IF(C101="","",C101)</f>
        <v>0.02627673</v>
      </c>
      <c r="G101" s="145"/>
    </row>
    <row r="102">
      <c r="A102" s="145" t="s">
        <v>525</v>
      </c>
      <c r="B102" s="166" t="s">
        <v>2717</v>
      </c>
      <c r="C102" s="179">
        <v>0.05920309</v>
      </c>
      <c r="D102" s="179" t="str">
        <f>IF(C102="","","ND2")</f>
        <v>ND2</v>
      </c>
      <c r="E102" s="179"/>
      <c r="F102" s="179">
        <f>IF(C102="","",C102)</f>
        <v>0.05920309</v>
      </c>
      <c r="G102" s="145"/>
    </row>
    <row r="103">
      <c r="A103" s="145" t="s">
        <v>526</v>
      </c>
      <c r="B103" s="166" t="s">
        <v>2718</v>
      </c>
      <c r="C103" s="179">
        <v>0.1260454</v>
      </c>
      <c r="D103" s="179" t="str">
        <f>IF(C103="","","ND2")</f>
        <v>ND2</v>
      </c>
      <c r="E103" s="179"/>
      <c r="F103" s="179">
        <f>IF(C103="","",C103)</f>
        <v>0.1260454</v>
      </c>
      <c r="G103" s="145"/>
    </row>
    <row r="104">
      <c r="A104" s="145" t="s">
        <v>527</v>
      </c>
      <c r="B104" s="166" t="s">
        <v>2719</v>
      </c>
      <c r="C104" s="179">
        <v>0.22899687</v>
      </c>
      <c r="D104" s="179" t="str">
        <f>IF(C104="","","ND2")</f>
        <v>ND2</v>
      </c>
      <c r="E104" s="179"/>
      <c r="F104" s="179">
        <f>IF(C104="","",C104)</f>
        <v>0.22899687</v>
      </c>
      <c r="G104" s="145"/>
    </row>
    <row r="105">
      <c r="A105" s="145" t="s">
        <v>528</v>
      </c>
      <c r="B105" s="166" t="s">
        <v>2720</v>
      </c>
      <c r="C105" s="179">
        <v>0.22638822</v>
      </c>
      <c r="D105" s="179" t="str">
        <f>IF(C105="","","ND2")</f>
        <v>ND2</v>
      </c>
      <c r="E105" s="179"/>
      <c r="F105" s="179">
        <f>IF(C105="","",C105)</f>
        <v>0.22638822</v>
      </c>
      <c r="G105" s="145"/>
    </row>
    <row r="106">
      <c r="A106" s="145" t="s">
        <v>529</v>
      </c>
      <c r="B106" s="166" t="s">
        <v>2721</v>
      </c>
      <c r="C106" s="179">
        <v>0.01530439</v>
      </c>
      <c r="D106" s="179" t="str">
        <f>IF(C106="","","ND2")</f>
        <v>ND2</v>
      </c>
      <c r="E106" s="179"/>
      <c r="F106" s="179">
        <f>IF(C106="","",C106)</f>
        <v>0.01530439</v>
      </c>
      <c r="G106" s="145"/>
    </row>
    <row r="107">
      <c r="A107" s="145" t="s">
        <v>530</v>
      </c>
      <c r="B107" s="166" t="s">
        <v>2722</v>
      </c>
      <c r="C107" s="179">
        <v>0.1177792</v>
      </c>
      <c r="D107" s="179" t="str">
        <f>IF(C107="","","ND2")</f>
        <v>ND2</v>
      </c>
      <c r="E107" s="179"/>
      <c r="F107" s="179">
        <f>IF(C107="","",C107)</f>
        <v>0.1177792</v>
      </c>
      <c r="G107" s="145"/>
    </row>
    <row r="108">
      <c r="A108" s="145" t="s">
        <v>531</v>
      </c>
      <c r="B108" s="166" t="s">
        <v>2723</v>
      </c>
      <c r="C108" s="179">
        <v>0.08554854</v>
      </c>
      <c r="D108" s="179" t="str">
        <f>IF(C108="","","ND2")</f>
        <v>ND2</v>
      </c>
      <c r="E108" s="179"/>
      <c r="F108" s="179">
        <f>IF(C108="","",C108)</f>
        <v>0.08554854</v>
      </c>
      <c r="G108" s="145"/>
    </row>
    <row r="109">
      <c r="A109" s="145" t="s">
        <v>532</v>
      </c>
      <c r="B109" s="166" t="s">
        <v>2724</v>
      </c>
      <c r="C109" s="179">
        <v>0.03593612</v>
      </c>
      <c r="D109" s="179" t="str">
        <f>IF(C109="","","ND2")</f>
        <v>ND2</v>
      </c>
      <c r="E109" s="179"/>
      <c r="F109" s="179">
        <f>IF(C109="","",C109)</f>
        <v>0.03593612</v>
      </c>
      <c r="G109" s="145"/>
    </row>
    <row r="110">
      <c r="A110" s="145" t="s">
        <v>533</v>
      </c>
      <c r="B110" s="166" t="s">
        <v>2725</v>
      </c>
      <c r="C110" s="179">
        <v>0.02401266</v>
      </c>
      <c r="D110" s="179" t="str">
        <f>IF(C110="","","ND2")</f>
        <v>ND2</v>
      </c>
      <c r="E110" s="179"/>
      <c r="F110" s="179">
        <f>IF(C110="","",C110)</f>
        <v>0.02401266</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0.91530838</v>
      </c>
      <c r="D150" s="179" t="str">
        <f>IF(C150="","","ND2")</f>
        <v>ND2</v>
      </c>
      <c r="E150" s="180"/>
      <c r="F150" s="179">
        <f>IF(C150="","",C150)</f>
        <v>0.91530838</v>
      </c>
    </row>
    <row r="151">
      <c r="A151" s="145" t="s">
        <v>556</v>
      </c>
      <c r="B151" s="145" t="s">
        <v>2728</v>
      </c>
      <c r="C151" s="179">
        <v>0.08469162</v>
      </c>
      <c r="D151" s="179" t="str">
        <f>IF(C151="","","ND2")</f>
        <v>ND2</v>
      </c>
      <c r="E151" s="180"/>
      <c r="F151" s="179">
        <f>IF(C151="","",C151)</f>
        <v>0.08469162</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296" t="s">
        <v>2729</v>
      </c>
      <c r="C160" s="256">
        <v>0.66851633</v>
      </c>
      <c r="D160" s="256" t="str">
        <f>IF(C160="","","ND2")</f>
        <v>ND2</v>
      </c>
      <c r="E160" s="180"/>
      <c r="F160" s="256">
        <f>IF(C160="","",C160)</f>
        <v>0.66851633</v>
      </c>
    </row>
    <row r="161">
      <c r="A161" s="145" t="s">
        <v>568</v>
      </c>
      <c r="B161" s="296" t="s">
        <v>569</v>
      </c>
      <c r="C161" s="256">
        <v>0.17377656</v>
      </c>
      <c r="D161" s="256" t="str">
        <f>IF(C161="","","ND2")</f>
        <v>ND2</v>
      </c>
      <c r="E161" s="180"/>
      <c r="F161" s="256">
        <f>IF(C161="","",C161)</f>
        <v>0.17377656</v>
      </c>
    </row>
    <row r="162">
      <c r="A162" s="145" t="s">
        <v>570</v>
      </c>
      <c r="B162" s="296" t="s">
        <v>93</v>
      </c>
      <c r="C162" s="256">
        <v>0.15770711</v>
      </c>
      <c r="D162" s="256" t="str">
        <f>IF(C162="","","ND2")</f>
        <v>ND2</v>
      </c>
      <c r="E162" s="180"/>
      <c r="F162" s="256">
        <f>IF(C162="","",C162)</f>
        <v>0.15770711</v>
      </c>
    </row>
    <row r="163" outlineLevel="1">
      <c r="A163" s="145" t="s">
        <v>571</v>
      </c>
      <c r="D163" s="296" t="str">
        <f>IF(C163="","","ND2")</f>
        <v/>
      </c>
      <c r="E163" s="141"/>
      <c r="F163" s="296" t="str">
        <f>IF(C163="","",C163)</f>
        <v/>
      </c>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0.00830001</v>
      </c>
      <c r="D170" s="179" t="str">
        <f>IF(C170="","","ND2")</f>
        <v>ND2</v>
      </c>
      <c r="E170" s="180"/>
      <c r="F170" s="179">
        <f>IF(C170="","",C170)</f>
        <v>0.00830001</v>
      </c>
    </row>
    <row r="171">
      <c r="A171" s="145" t="s">
        <v>580</v>
      </c>
      <c r="B171" s="167" t="s">
        <v>2731</v>
      </c>
      <c r="C171" s="179">
        <v>0.02322615</v>
      </c>
      <c r="D171" s="179" t="str">
        <f>IF(C171="","","ND2")</f>
        <v>ND2</v>
      </c>
      <c r="E171" s="180"/>
      <c r="F171" s="179">
        <f>IF(C171="","",C171)</f>
        <v>0.02322615</v>
      </c>
    </row>
    <row r="172">
      <c r="A172" s="145" t="s">
        <v>582</v>
      </c>
      <c r="B172" s="167" t="s">
        <v>2732</v>
      </c>
      <c r="C172" s="179">
        <v>0.01847679</v>
      </c>
      <c r="D172" s="179" t="str">
        <f>IF(C172="","","ND2")</f>
        <v>ND2</v>
      </c>
      <c r="E172" s="179"/>
      <c r="F172" s="179">
        <f>IF(C172="","",C172)</f>
        <v>0.01847679</v>
      </c>
    </row>
    <row r="173">
      <c r="A173" s="145" t="s">
        <v>584</v>
      </c>
      <c r="B173" s="167" t="s">
        <v>2733</v>
      </c>
      <c r="C173" s="179">
        <v>0.02789998</v>
      </c>
      <c r="D173" s="179" t="str">
        <f>IF(C173="","","ND2")</f>
        <v>ND2</v>
      </c>
      <c r="E173" s="179"/>
      <c r="F173" s="179">
        <f>IF(C173="","",C173)</f>
        <v>0.02789998</v>
      </c>
    </row>
    <row r="174">
      <c r="A174" s="145" t="s">
        <v>586</v>
      </c>
      <c r="B174" s="167" t="s">
        <v>2734</v>
      </c>
      <c r="C174" s="179">
        <v>0.92209707</v>
      </c>
      <c r="D174" s="179" t="str">
        <f>IF(C174="","","ND2")</f>
        <v>ND2</v>
      </c>
      <c r="E174" s="179"/>
      <c r="F174" s="179">
        <f>IF(C174="","",C174)</f>
        <v>0.92209707</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165.98857714444665</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22.23345979</v>
      </c>
      <c r="D190" s="211">
        <v>1613</v>
      </c>
      <c r="E190" s="172"/>
      <c r="F190" s="207">
        <f>IF($C$214=0,"",IF(C190="[for completion]","",IF(C190="","",C190/$C$214)))</f>
        <v>0.003821452223426769</v>
      </c>
      <c r="G190" s="207">
        <f>IF($D$214=0,"",IF(D190="[for completion]","",IF(D190="","",D190/$D$214)))</f>
        <v>0.046018658526147616</v>
      </c>
    </row>
    <row r="191">
      <c r="A191" s="145" t="s">
        <v>606</v>
      </c>
      <c r="B191" s="166" t="s">
        <v>2737</v>
      </c>
      <c r="C191" s="208">
        <v>96.53205501</v>
      </c>
      <c r="D191" s="211">
        <v>2466</v>
      </c>
      <c r="E191" s="172"/>
      <c r="F191" s="207">
        <f>IF($C$214=0,"",IF(C191="[for completion]","",IF(C191="","",C191/$C$214)))</f>
        <v>0.016591778325739364</v>
      </c>
      <c r="G191" s="207">
        <f>IF($D$214=0,"",IF(D191="[for completion]","",IF(D191="","",D191/$D$214)))</f>
        <v>0.07035462611623064</v>
      </c>
    </row>
    <row r="192">
      <c r="A192" s="145" t="s">
        <v>607</v>
      </c>
      <c r="B192" s="166" t="s">
        <v>2738</v>
      </c>
      <c r="C192" s="208">
        <v>183.68230819</v>
      </c>
      <c r="D192" s="211">
        <v>2888</v>
      </c>
      <c r="E192" s="172"/>
      <c r="F192" s="207">
        <f>IF($C$214=0,"",IF(C192="[for completion]","",IF(C192="","",C192/$C$214)))</f>
        <v>0.03157102725652022</v>
      </c>
      <c r="G192" s="207">
        <f>IF($D$214=0,"",IF(D192="[for completion]","",IF(D192="","",D192/$D$214)))</f>
        <v>0.08239422555704545</v>
      </c>
    </row>
    <row r="193">
      <c r="A193" s="145" t="s">
        <v>608</v>
      </c>
      <c r="B193" s="166" t="s">
        <v>2739</v>
      </c>
      <c r="C193" s="208">
        <v>322.7885702</v>
      </c>
      <c r="D193" s="211">
        <v>3626</v>
      </c>
      <c r="E193" s="172"/>
      <c r="F193" s="207">
        <f>IF($C$214=0,"",IF(C193="[for completion]","",IF(C193="","",C193/$C$214)))</f>
        <v>0.05548039355720703</v>
      </c>
      <c r="G193" s="207">
        <f>IF($D$214=0,"",IF(D193="[for completion]","",IF(D193="","",D193/$D$214)))</f>
        <v>0.10344925965022396</v>
      </c>
    </row>
    <row r="194">
      <c r="A194" s="145" t="s">
        <v>609</v>
      </c>
      <c r="B194" s="166" t="s">
        <v>2740</v>
      </c>
      <c r="C194" s="208">
        <v>1035.49443952</v>
      </c>
      <c r="D194" s="211">
        <v>8229</v>
      </c>
      <c r="E194" s="172"/>
      <c r="F194" s="207">
        <f>IF($C$214=0,"",IF(C194="[for completion]","",IF(C194="","",C194/$C$214)))</f>
        <v>0.17797916139122674</v>
      </c>
      <c r="G194" s="207">
        <f>IF($D$214=0,"",IF(D194="[for completion]","",IF(D194="","",D194/$D$214)))</f>
        <v>0.23477218909588884</v>
      </c>
    </row>
    <row r="195">
      <c r="A195" s="145" t="s">
        <v>610</v>
      </c>
      <c r="B195" s="166" t="s">
        <v>2741</v>
      </c>
      <c r="C195" s="208">
        <v>1107.68032364</v>
      </c>
      <c r="D195" s="211">
        <v>6361</v>
      </c>
      <c r="E195" s="172"/>
      <c r="F195" s="207">
        <f>IF($C$214=0,"",IF(C195="[for completion]","",IF(C195="","",C195/$C$214)))</f>
        <v>0.19038635802080722</v>
      </c>
      <c r="G195" s="207">
        <f>IF($D$214=0,"",IF(D195="[for completion]","",IF(D195="","",D195/$D$214)))</f>
        <v>0.18147841716356167</v>
      </c>
    </row>
    <row r="196">
      <c r="A196" s="145" t="s">
        <v>611</v>
      </c>
      <c r="B196" s="166" t="s">
        <v>2742</v>
      </c>
      <c r="C196" s="208">
        <v>896.92166757</v>
      </c>
      <c r="D196" s="211">
        <v>4014</v>
      </c>
      <c r="E196" s="172"/>
      <c r="F196" s="207">
        <f>IF($C$214=0,"",IF(C196="[for completion]","",IF(C196="","",C196/$C$214)))</f>
        <v>0.15416149052594308</v>
      </c>
      <c r="G196" s="207">
        <f>IF($D$214=0,"",IF(D196="[for completion]","",IF(D196="","",D196/$D$214)))</f>
        <v>0.11451884397021483</v>
      </c>
    </row>
    <row r="197">
      <c r="A197" s="145" t="s">
        <v>612</v>
      </c>
      <c r="B197" s="166" t="s">
        <v>2743</v>
      </c>
      <c r="C197" s="208">
        <v>613.36862773</v>
      </c>
      <c r="D197" s="211">
        <v>2242</v>
      </c>
      <c r="E197" s="172"/>
      <c r="F197" s="207">
        <f>IF($C$214=0,"",IF(C197="[for completion]","",IF(C197="","",C197/$C$214)))</f>
        <v>0.10542483843532453</v>
      </c>
      <c r="G197" s="207">
        <f>IF($D$214=0,"",IF(D197="[for completion]","",IF(D197="","",D197/$D$214)))</f>
        <v>0.06396393826139055</v>
      </c>
    </row>
    <row r="198">
      <c r="A198" s="145" t="s">
        <v>613</v>
      </c>
      <c r="B198" s="166" t="s">
        <v>2744</v>
      </c>
      <c r="C198" s="208">
        <v>407.2806547</v>
      </c>
      <c r="D198" s="211">
        <v>1258</v>
      </c>
      <c r="E198" s="172"/>
      <c r="F198" s="207">
        <f>IF($C$214=0,"",IF(C198="[for completion]","",IF(C198="","",C198/$C$214)))</f>
        <v>0.07000276062127105</v>
      </c>
      <c r="G198" s="207">
        <f>IF($D$214=0,"",IF(D198="[for completion]","",IF(D198="","",D198/$D$214)))</f>
        <v>0.03589055947048586</v>
      </c>
    </row>
    <row r="199">
      <c r="A199" s="145" t="s">
        <v>614</v>
      </c>
      <c r="B199" s="166" t="s">
        <v>2745</v>
      </c>
      <c r="C199" s="208">
        <v>300.90718432</v>
      </c>
      <c r="D199" s="211">
        <v>803</v>
      </c>
      <c r="E199" s="166"/>
      <c r="F199" s="207">
        <f>IF($C$214=0,"",IF(C199="[for completion]","",IF(C199="","",C199/$C$214)))</f>
        <v>0.051719455245644995</v>
      </c>
      <c r="G199" s="207">
        <f>IF($D$214=0,"",IF(D199="[for completion]","",IF(D199="","",D199/$D$214)))</f>
        <v>0.02290947476534193</v>
      </c>
    </row>
    <row r="200">
      <c r="A200" s="145" t="s">
        <v>615</v>
      </c>
      <c r="B200" s="166" t="s">
        <v>2746</v>
      </c>
      <c r="C200" s="208">
        <v>207.11613731</v>
      </c>
      <c r="D200" s="211">
        <v>489</v>
      </c>
      <c r="E200" s="166"/>
      <c r="F200" s="207">
        <f>IF($C$214=0,"",IF(C200="[for completion]","",IF(C200="","",C200/$C$214)))</f>
        <v>0.03559879707911458</v>
      </c>
      <c r="G200" s="207">
        <f>IF($D$214=0,"",IF(D200="[for completion]","",IF(D200="","",D200/$D$214)))</f>
        <v>0.013951099825967875</v>
      </c>
    </row>
    <row r="201">
      <c r="A201" s="145" t="s">
        <v>616</v>
      </c>
      <c r="B201" s="166" t="s">
        <v>2747</v>
      </c>
      <c r="C201" s="208">
        <v>145.54020959</v>
      </c>
      <c r="D201" s="211">
        <v>307</v>
      </c>
      <c r="E201" s="166"/>
      <c r="F201" s="207">
        <f>IF($C$214=0,"",IF(C201="[for completion]","",IF(C201="","",C201/$C$214)))</f>
        <v>0.025015223127165104</v>
      </c>
      <c r="G201" s="207">
        <f>IF($D$214=0,"",IF(D201="[for completion]","",IF(D201="","",D201/$D$214)))</f>
        <v>0.008758665943910303</v>
      </c>
    </row>
    <row r="202">
      <c r="A202" s="145" t="s">
        <v>617</v>
      </c>
      <c r="B202" s="166" t="s">
        <v>2748</v>
      </c>
      <c r="C202" s="208">
        <v>110.26046335</v>
      </c>
      <c r="D202" s="211">
        <v>209</v>
      </c>
      <c r="E202" s="166"/>
      <c r="F202" s="207">
        <f>IF($C$214=0,"",IF(C202="[for completion]","",IF(C202="","",C202/$C$214)))</f>
        <v>0.018951395635439395</v>
      </c>
      <c r="G202" s="207">
        <f>IF($D$214=0,"",IF(D202="[for completion]","",IF(D202="","",D202/$D$214)))</f>
        <v>0.005962740007417763</v>
      </c>
    </row>
    <row r="203">
      <c r="A203" s="145" t="s">
        <v>618</v>
      </c>
      <c r="B203" s="166" t="s">
        <v>2749</v>
      </c>
      <c r="C203" s="208">
        <v>88.48105516</v>
      </c>
      <c r="D203" s="211">
        <v>154</v>
      </c>
      <c r="E203" s="166"/>
      <c r="F203" s="207">
        <f>IF($C$214=0,"",IF(C203="[for completion]","",IF(C203="","",C203/$C$214)))</f>
        <v>0.01520798508941053</v>
      </c>
      <c r="G203" s="207">
        <f>IF($D$214=0,"",IF(D203="[for completion]","",IF(D203="","",D203/$D$214)))</f>
        <v>0.004393597900202562</v>
      </c>
    </row>
    <row r="204">
      <c r="A204" s="145" t="s">
        <v>619</v>
      </c>
      <c r="B204" s="166" t="s">
        <v>2750</v>
      </c>
      <c r="C204" s="208">
        <v>82.61458408</v>
      </c>
      <c r="D204" s="211">
        <v>132</v>
      </c>
      <c r="E204" s="166"/>
      <c r="F204" s="207">
        <f>IF($C$214=0,"",IF(C204="[for completion]","",IF(C204="","",C204/$C$214)))</f>
        <v>0.014199665234377531</v>
      </c>
      <c r="G204" s="207">
        <f>IF($D$214=0,"",IF(D204="[for completion]","",IF(D204="","",D204/$D$214)))</f>
        <v>0.0037659410573164815</v>
      </c>
    </row>
    <row r="205">
      <c r="A205" s="145" t="s">
        <v>620</v>
      </c>
      <c r="B205" s="166" t="s">
        <v>2751</v>
      </c>
      <c r="C205" s="208">
        <v>59.0299079</v>
      </c>
      <c r="D205" s="211">
        <v>87</v>
      </c>
      <c r="F205" s="207">
        <f>IF($C$214=0,"",IF(C205="[for completion]","",IF(C205="","",C205/$C$214)))</f>
        <v>0.010145968055524677</v>
      </c>
      <c r="G205" s="207">
        <f>IF($D$214=0,"",IF(D205="[for completion]","",IF(D205="","",D205/$D$214)))</f>
        <v>0.002482097515049499</v>
      </c>
    </row>
    <row r="206">
      <c r="A206" s="145" t="s">
        <v>621</v>
      </c>
      <c r="B206" s="166" t="s">
        <v>2752</v>
      </c>
      <c r="C206" s="208">
        <v>48.09050071</v>
      </c>
      <c r="D206" s="211">
        <v>66</v>
      </c>
      <c r="E206" s="161"/>
      <c r="F206" s="207">
        <f>IF($C$214=0,"",IF(C206="[for completion]","",IF(C206="","",C206/$C$214)))</f>
        <v>0.008265719892438572</v>
      </c>
      <c r="G206" s="207">
        <f>IF($D$214=0,"",IF(D206="[for completion]","",IF(D206="","",D206/$D$214)))</f>
        <v>0.0018829705286582408</v>
      </c>
    </row>
    <row r="207">
      <c r="A207" s="145" t="s">
        <v>622</v>
      </c>
      <c r="B207" s="166" t="s">
        <v>2753</v>
      </c>
      <c r="C207" s="208">
        <v>33.38988248</v>
      </c>
      <c r="D207" s="211">
        <v>43</v>
      </c>
      <c r="E207" s="161"/>
      <c r="F207" s="207">
        <f>IF($C$214=0,"",IF(C207="[for completion]","",IF(C207="","",C207/$C$214)))</f>
        <v>0.005739000670536419</v>
      </c>
      <c r="G207" s="207">
        <f>IF($D$214=0,"",IF(D207="[for completion]","",IF(D207="","",D207/$D$214)))</f>
        <v>0.0012267838292773388</v>
      </c>
    </row>
    <row r="208">
      <c r="A208" s="145" t="s">
        <v>623</v>
      </c>
      <c r="B208" s="166" t="s">
        <v>2754</v>
      </c>
      <c r="C208" s="208">
        <v>18.23773537</v>
      </c>
      <c r="D208" s="211">
        <v>22</v>
      </c>
      <c r="E208" s="161"/>
      <c r="F208" s="207">
        <f>IF($C$214=0,"",IF(C208="[for completion]","",IF(C208="","",C208/$C$214)))</f>
        <v>0.003134673372396241</v>
      </c>
      <c r="G208" s="207">
        <f>IF($D$214=0,"",IF(D208="[for completion]","",IF(D208="","",D208/$D$214)))</f>
        <v>0.0006276568428860803</v>
      </c>
    </row>
    <row r="209">
      <c r="A209" s="145" t="s">
        <v>624</v>
      </c>
      <c r="B209" s="166" t="s">
        <v>2755</v>
      </c>
      <c r="C209" s="208">
        <v>18.34283207</v>
      </c>
      <c r="D209" s="211">
        <v>21</v>
      </c>
      <c r="E209" s="161"/>
      <c r="F209" s="207">
        <f>IF($C$214=0,"",IF(C209="[for completion]","",IF(C209="","",C209/$C$214)))</f>
        <v>0.003152737228479965</v>
      </c>
      <c r="G209" s="207">
        <f>IF($D$214=0,"",IF(D209="[for completion]","",IF(D209="","",D209/$D$214)))</f>
        <v>0.0005991269863912585</v>
      </c>
    </row>
    <row r="210">
      <c r="A210" s="145" t="s">
        <v>625</v>
      </c>
      <c r="B210" s="166" t="s">
        <v>2756</v>
      </c>
      <c r="C210" s="208">
        <v>10.29364499</v>
      </c>
      <c r="D210" s="211">
        <v>11</v>
      </c>
      <c r="E210" s="161"/>
      <c r="F210" s="207">
        <f>IF($C$214=0,"",IF(C210="[for completion]","",IF(C210="","",C210/$C$214)))</f>
        <v>0.001769255568217677</v>
      </c>
      <c r="G210" s="207">
        <f>IF($D$214=0,"",IF(D210="[for completion]","",IF(D210="","",D210/$D$214)))</f>
        <v>0.0003138284214430401</v>
      </c>
    </row>
    <row r="211">
      <c r="A211" s="145" t="s">
        <v>626</v>
      </c>
      <c r="B211" s="166" t="s">
        <v>2757</v>
      </c>
      <c r="C211" s="208">
        <v>9.77937381</v>
      </c>
      <c r="D211" s="211">
        <v>10</v>
      </c>
      <c r="E211" s="161"/>
      <c r="F211" s="207">
        <f>IF($C$214=0,"",IF(C211="[for completion]","",IF(C211="","",C211/$C$214)))</f>
        <v>0.0016808634437882064</v>
      </c>
      <c r="G211" s="207">
        <f>IF($D$214=0,"",IF(D211="[for completion]","",IF(D211="","",D211/$D$214)))</f>
        <v>0.0002852985649482183</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5818.0656174900005</v>
      </c>
      <c r="D214" s="212">
        <f>SUM(D190:D213)</f>
        <v>35051</v>
      </c>
      <c r="E214" s="161"/>
      <c r="F214" s="213">
        <f>SUM(F190:F213)</f>
        <v>1.0000000000000002</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0.46610904</v>
      </c>
      <c r="F216" s="210"/>
      <c r="G216" s="210"/>
    </row>
    <row r="217">
      <c r="F217" s="210"/>
      <c r="G217" s="210"/>
    </row>
    <row r="218">
      <c r="B218" s="166" t="s">
        <v>633</v>
      </c>
      <c r="F218" s="210"/>
      <c r="G218" s="210"/>
    </row>
    <row r="219">
      <c r="A219" s="145" t="s">
        <v>634</v>
      </c>
      <c r="B219" s="145" t="s">
        <v>2759</v>
      </c>
      <c r="C219" s="208">
        <v>1939.80698993</v>
      </c>
      <c r="D219" s="211">
        <v>18104</v>
      </c>
      <c r="F219" s="207">
        <f>IF($C$227=0,"",IF(C219="[for completion]","",C219/$C$227))</f>
        <v>0.33341098527638496</v>
      </c>
      <c r="G219" s="207">
        <f>IF($D$227=0,"",IF(D219="[for completion]","",D219/$D$227))</f>
        <v>0.5165045219822544</v>
      </c>
    </row>
    <row r="220">
      <c r="A220" s="145" t="s">
        <v>636</v>
      </c>
      <c r="B220" s="145" t="s">
        <v>2760</v>
      </c>
      <c r="C220" s="208">
        <v>1354.14574095</v>
      </c>
      <c r="D220" s="211">
        <v>7074</v>
      </c>
      <c r="F220" s="207">
        <f>IF($C$227=0,"",IF(C220="[for completion]","",C220/$C$227))</f>
        <v>0.23274844767635988</v>
      </c>
      <c r="G220" s="207">
        <f>IF($D$227=0,"",IF(D220="[for completion]","",D220/$D$227))</f>
        <v>0.20182020484436963</v>
      </c>
    </row>
    <row r="221">
      <c r="A221" s="145" t="s">
        <v>638</v>
      </c>
      <c r="B221" s="145" t="s">
        <v>2761</v>
      </c>
      <c r="C221" s="208">
        <v>1348.41562521</v>
      </c>
      <c r="D221" s="211">
        <v>5865</v>
      </c>
      <c r="F221" s="207">
        <f>IF($C$227=0,"",IF(C221="[for completion]","",C221/$C$227))</f>
        <v>0.23176356436346388</v>
      </c>
      <c r="G221" s="207">
        <f>IF($D$227=0,"",IF(D221="[for completion]","",D221/$D$227))</f>
        <v>0.16732760834213004</v>
      </c>
    </row>
    <row r="222">
      <c r="A222" s="145" t="s">
        <v>640</v>
      </c>
      <c r="B222" s="145" t="s">
        <v>2762</v>
      </c>
      <c r="C222" s="208">
        <v>774.7846312</v>
      </c>
      <c r="D222" s="211">
        <v>2811</v>
      </c>
      <c r="F222" s="207">
        <f>IF($C$227=0,"",IF(C222="[for completion]","",C222/$C$227))</f>
        <v>0.13316876813332565</v>
      </c>
      <c r="G222" s="207">
        <f>IF($D$227=0,"",IF(D222="[for completion]","",D222/$D$227))</f>
        <v>0.08019742660694416</v>
      </c>
    </row>
    <row r="223">
      <c r="A223" s="145" t="s">
        <v>642</v>
      </c>
      <c r="B223" s="145" t="s">
        <v>2763</v>
      </c>
      <c r="C223" s="208">
        <v>272.57957706</v>
      </c>
      <c r="D223" s="211">
        <v>855</v>
      </c>
      <c r="F223" s="207">
        <f>IF($C$227=0,"",IF(C223="[for completion]","",C223/$C$227))</f>
        <v>0.04685055050609671</v>
      </c>
      <c r="G223" s="207">
        <f>IF($D$227=0,"",IF(D223="[for completion]","",D223/$D$227))</f>
        <v>0.024393027303072665</v>
      </c>
    </row>
    <row r="224">
      <c r="A224" s="145" t="s">
        <v>644</v>
      </c>
      <c r="B224" s="145" t="s">
        <v>2764</v>
      </c>
      <c r="C224" s="208">
        <v>85.54913579</v>
      </c>
      <c r="D224" s="211">
        <v>240</v>
      </c>
      <c r="F224" s="207">
        <f>IF($C$227=0,"",IF(C224="[for completion]","",C224/$C$227))</f>
        <v>0.014704051383130868</v>
      </c>
      <c r="G224" s="207">
        <f>IF($D$227=0,"",IF(D224="[for completion]","",D224/$D$227))</f>
        <v>0.00684716555875724</v>
      </c>
    </row>
    <row r="225">
      <c r="A225" s="145" t="s">
        <v>646</v>
      </c>
      <c r="B225" s="145" t="s">
        <v>2765</v>
      </c>
      <c r="C225" s="208">
        <v>28.65646705</v>
      </c>
      <c r="D225" s="211">
        <v>71</v>
      </c>
      <c r="F225" s="207">
        <f>IF($C$227=0,"",IF(C225="[for completion]","",C225/$C$227))</f>
        <v>0.00492542864484963</v>
      </c>
      <c r="G225" s="207">
        <f>IF($D$227=0,"",IF(D225="[for completion]","",D225/$D$227))</f>
        <v>0.00202561981113235</v>
      </c>
    </row>
    <row r="226">
      <c r="A226" s="145" t="s">
        <v>648</v>
      </c>
      <c r="B226" s="145" t="s">
        <v>649</v>
      </c>
      <c r="C226" s="208">
        <v>14.1274503</v>
      </c>
      <c r="D226" s="211">
        <v>31</v>
      </c>
      <c r="F226" s="207">
        <f>IF($C$227=0,"",IF(C226="[for completion]","",C226/$C$227))</f>
        <v>0.002428204016388318</v>
      </c>
      <c r="G226" s="207">
        <f>IF($D$227=0,"",IF(D226="[for completion]","",D226/$D$227))</f>
        <v>0.0008844255513394768</v>
      </c>
    </row>
    <row r="227">
      <c r="A227" s="145" t="s">
        <v>650</v>
      </c>
      <c r="B227" s="175" t="s">
        <v>95</v>
      </c>
      <c r="C227" s="208">
        <f>SUM(C219:C226)</f>
        <v>5818.0656174900005</v>
      </c>
      <c r="D227" s="211">
        <f>SUM(D219:D226)</f>
        <v>35051</v>
      </c>
      <c r="F227" s="179">
        <f>SUM(F219:F226)</f>
        <v>1</v>
      </c>
      <c r="G227" s="179">
        <f>SUM(G219:G226)</f>
        <v>0.9999999999999999</v>
      </c>
    </row>
    <row r="228" outlineLevel="1">
      <c r="A228" s="145" t="s">
        <v>651</v>
      </c>
      <c r="B228" s="162" t="s">
        <v>2766</v>
      </c>
      <c r="C228" s="208">
        <v>11.59901484</v>
      </c>
      <c r="D228" s="211">
        <v>26</v>
      </c>
      <c r="F228" s="207">
        <f>IF($C$227=0,"",IF(C228="[for completion]","",C228/$C$227))</f>
        <v>0.0019936204922013216</v>
      </c>
      <c r="G228" s="207">
        <f>IF($D$227=0,"",IF(D228="[for completion]","",D228/$D$227))</f>
        <v>0.0007417762688653676</v>
      </c>
    </row>
    <row r="229" outlineLevel="1">
      <c r="A229" s="145" t="s">
        <v>653</v>
      </c>
      <c r="B229" s="162" t="s">
        <v>2767</v>
      </c>
      <c r="C229" s="208">
        <v>2.08940771</v>
      </c>
      <c r="D229" s="211">
        <v>4</v>
      </c>
      <c r="F229" s="207">
        <f>IF($C$227=0,"",IF(C229="[for completion]","",C229/$C$227))</f>
        <v>0.00035912412258103777</v>
      </c>
      <c r="G229" s="207">
        <f>IF($D$227=0,"",IF(D229="[for completion]","",D229/$D$227))</f>
        <v>0.00011411942597928732</v>
      </c>
    </row>
    <row r="230" outlineLevel="1">
      <c r="A230" s="145" t="s">
        <v>655</v>
      </c>
      <c r="B230" s="162" t="s">
        <v>2768</v>
      </c>
      <c r="C230" s="208">
        <v>0</v>
      </c>
      <c r="D230" s="211">
        <v>0</v>
      </c>
      <c r="F230" s="207">
        <f>IF($C$227=0,"",IF(C230="[for completion]","",C230/$C$227))</f>
        <v>0</v>
      </c>
      <c r="G230" s="207">
        <f>IF($D$227=0,"",IF(D230="[for completion]","",D230/$D$227))</f>
        <v>0</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0.43902775</v>
      </c>
      <c r="D232" s="211">
        <v>1</v>
      </c>
      <c r="F232" s="207">
        <f>IF($C$227=0,"",IF(C232="[for completion]","",C232/$C$227))</f>
        <v>7.545940160595904E-05</v>
      </c>
      <c r="G232" s="207">
        <f>IF($D$227=0,"",IF(D232="[for completion]","",D232/$D$227))</f>
        <v>2.852985649482183E-05</v>
      </c>
    </row>
    <row r="233" outlineLevel="1">
      <c r="A233" s="145" t="s">
        <v>661</v>
      </c>
      <c r="B233" s="162" t="s">
        <v>2771</v>
      </c>
      <c r="C233" s="208">
        <v>0</v>
      </c>
      <c r="D233" s="211">
        <v>0</v>
      </c>
      <c r="F233" s="207">
        <f>IF($C$227=0,"",IF(C233="[for completion]","",C233/$C$227))</f>
        <v>0</v>
      </c>
      <c r="G233" s="207">
        <f>IF($D$227=0,"",IF(D233="[for completion]","",D233/$D$227))</f>
        <v>0</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0.46616262</v>
      </c>
      <c r="F238" s="210"/>
      <c r="G238" s="210"/>
    </row>
    <row r="239">
      <c r="F239" s="210"/>
      <c r="G239" s="210"/>
    </row>
    <row r="240">
      <c r="B240" s="166" t="s">
        <v>633</v>
      </c>
      <c r="F240" s="210"/>
      <c r="G240" s="210"/>
    </row>
    <row r="241">
      <c r="A241" s="145" t="s">
        <v>668</v>
      </c>
      <c r="B241" s="145" t="s">
        <v>2772</v>
      </c>
      <c r="C241" s="208">
        <v>1939.69899703</v>
      </c>
      <c r="D241" s="211">
        <v>18103</v>
      </c>
      <c r="F241" s="207">
        <f>IF($C$249=0,"",IF(C241="[Mark as ND1 if not relevant]","",C241/$C$249))</f>
        <v>0.3333924236259843</v>
      </c>
      <c r="G241" s="207">
        <f>IF($D$249=0,"",IF(D241="[Mark as ND1 if not relevant]","",D241/$D$249))</f>
        <v>0.5164759921257596</v>
      </c>
    </row>
    <row r="242">
      <c r="A242" s="145" t="s">
        <v>669</v>
      </c>
      <c r="B242" s="145" t="s">
        <v>2773</v>
      </c>
      <c r="C242" s="208">
        <v>1353.25579805</v>
      </c>
      <c r="D242" s="211">
        <v>7071</v>
      </c>
      <c r="F242" s="207">
        <f>IF($C$249=0,"",IF(C242="[Mark as ND1 if not relevant]","",C242/$C$249))</f>
        <v>0.23259548568546648</v>
      </c>
      <c r="G242" s="207">
        <f>IF($D$249=0,"",IF(D242="[Mark as ND1 if not relevant]","",D242/$D$249))</f>
        <v>0.20173461527488518</v>
      </c>
    </row>
    <row r="243">
      <c r="A243" s="145" t="s">
        <v>670</v>
      </c>
      <c r="B243" s="145" t="s">
        <v>2774</v>
      </c>
      <c r="C243" s="208">
        <v>1347.89383209</v>
      </c>
      <c r="D243" s="211">
        <v>5866</v>
      </c>
      <c r="F243" s="207">
        <f>IF($C$249=0,"",IF(C243="[Mark as ND1 if not relevant]","",C243/$C$249))</f>
        <v>0.23167387937977593</v>
      </c>
      <c r="G243" s="207">
        <f>IF($D$249=0,"",IF(D243="[Mark as ND1 if not relevant]","",D243/$D$249))</f>
        <v>0.16735613819862485</v>
      </c>
    </row>
    <row r="244">
      <c r="A244" s="145" t="s">
        <v>671</v>
      </c>
      <c r="B244" s="145" t="s">
        <v>2775</v>
      </c>
      <c r="C244" s="208">
        <v>776.30436012</v>
      </c>
      <c r="D244" s="211">
        <v>2814</v>
      </c>
      <c r="F244" s="207">
        <f>IF($C$249=0,"",IF(C244="[Mark as ND1 if not relevant]","",C244/$C$249))</f>
        <v>0.1334299767583077</v>
      </c>
      <c r="G244" s="207">
        <f>IF($D$249=0,"",IF(D244="[Mark as ND1 if not relevant]","",D244/$D$249))</f>
        <v>0.08028301617642863</v>
      </c>
    </row>
    <row r="245">
      <c r="A245" s="145" t="s">
        <v>672</v>
      </c>
      <c r="B245" s="145" t="s">
        <v>2776</v>
      </c>
      <c r="C245" s="208">
        <v>272.57957706</v>
      </c>
      <c r="D245" s="211">
        <v>855</v>
      </c>
      <c r="F245" s="207">
        <f>IF($C$249=0,"",IF(C245="[Mark as ND1 if not relevant]","",C245/$C$249))</f>
        <v>0.04685055050609671</v>
      </c>
      <c r="G245" s="207">
        <f>IF($D$249=0,"",IF(D245="[Mark as ND1 if not relevant]","",D245/$D$249))</f>
        <v>0.024393027303072665</v>
      </c>
    </row>
    <row r="246">
      <c r="A246" s="145" t="s">
        <v>673</v>
      </c>
      <c r="B246" s="145" t="s">
        <v>2777</v>
      </c>
      <c r="C246" s="208">
        <v>85.54913579</v>
      </c>
      <c r="D246" s="211">
        <v>240</v>
      </c>
      <c r="F246" s="207">
        <f>IF($C$249=0,"",IF(C246="[Mark as ND1 if not relevant]","",C246/$C$249))</f>
        <v>0.014704051383130868</v>
      </c>
      <c r="G246" s="207">
        <f>IF($D$249=0,"",IF(D246="[Mark as ND1 if not relevant]","",D246/$D$249))</f>
        <v>0.00684716555875724</v>
      </c>
    </row>
    <row r="247">
      <c r="A247" s="145" t="s">
        <v>674</v>
      </c>
      <c r="B247" s="145" t="s">
        <v>2778</v>
      </c>
      <c r="C247" s="208">
        <v>28.65646705</v>
      </c>
      <c r="D247" s="211">
        <v>71</v>
      </c>
      <c r="F247" s="207">
        <f>IF($C$249=0,"",IF(C247="[Mark as ND1 if not relevant]","",C247/$C$249))</f>
        <v>0.00492542864484963</v>
      </c>
      <c r="G247" s="207">
        <f>IF($D$249=0,"",IF(D247="[Mark as ND1 if not relevant]","",D247/$D$249))</f>
        <v>0.00202561981113235</v>
      </c>
    </row>
    <row r="248">
      <c r="A248" s="145" t="s">
        <v>675</v>
      </c>
      <c r="B248" s="145" t="s">
        <v>649</v>
      </c>
      <c r="C248" s="208">
        <v>14.1274503</v>
      </c>
      <c r="D248" s="211">
        <v>31</v>
      </c>
      <c r="F248" s="207">
        <f>IF($C$249=0,"",IF(C248="[Mark as ND1 if not relevant]","",C248/$C$249))</f>
        <v>0.002428204016388318</v>
      </c>
      <c r="G248" s="207">
        <f>IF($D$249=0,"",IF(D248="[Mark as ND1 if not relevant]","",D248/$D$249))</f>
        <v>0.0008844255513394768</v>
      </c>
    </row>
    <row r="249">
      <c r="A249" s="145" t="s">
        <v>676</v>
      </c>
      <c r="B249" s="175" t="s">
        <v>95</v>
      </c>
      <c r="C249" s="208">
        <f>SUM(C241:C248)</f>
        <v>5818.0656174900005</v>
      </c>
      <c r="D249" s="211">
        <f>SUM(D241:D248)</f>
        <v>35051</v>
      </c>
      <c r="F249" s="179">
        <f>SUM(F241:F248)</f>
        <v>1</v>
      </c>
      <c r="G249" s="179">
        <f>SUM(G241:G248)</f>
        <v>0.9999999999999999</v>
      </c>
    </row>
    <row r="250" outlineLevel="1">
      <c r="A250" s="145" t="s">
        <v>677</v>
      </c>
      <c r="B250" s="162" t="s">
        <v>2766</v>
      </c>
      <c r="C250" s="208">
        <v>11.59901484</v>
      </c>
      <c r="D250" s="211">
        <v>26</v>
      </c>
      <c r="F250" s="207">
        <f>IF($C$249=0,"",IF(C250="[for completion]","",C250/$C$249))</f>
        <v>0.0019936204922013216</v>
      </c>
      <c r="G250" s="207">
        <f>IF($D$249=0,"",IF(D250="[for completion]","",D250/$D$249))</f>
        <v>0.0007417762688653676</v>
      </c>
    </row>
    <row r="251" outlineLevel="1">
      <c r="A251" s="145" t="s">
        <v>678</v>
      </c>
      <c r="B251" s="162" t="s">
        <v>2767</v>
      </c>
      <c r="C251" s="208">
        <v>2.08940771</v>
      </c>
      <c r="D251" s="211">
        <v>4</v>
      </c>
      <c r="F251" s="207">
        <f>IF($C$249=0,"",IF(C251="[for completion]","",C251/$C$249))</f>
        <v>0.00035912412258103777</v>
      </c>
      <c r="G251" s="207">
        <f>IF($D$249=0,"",IF(D251="[for completion]","",D251/$D$249))</f>
        <v>0.00011411942597928732</v>
      </c>
    </row>
    <row r="252" outlineLevel="1">
      <c r="A252" s="145" t="s">
        <v>679</v>
      </c>
      <c r="B252" s="162" t="s">
        <v>2768</v>
      </c>
      <c r="C252" s="208">
        <v>0</v>
      </c>
      <c r="D252" s="211">
        <v>0</v>
      </c>
      <c r="F252" s="207">
        <f>IF($C$249=0,"",IF(C252="[for completion]","",C252/$C$249))</f>
        <v>0</v>
      </c>
      <c r="G252" s="207">
        <f>IF($D$249=0,"",IF(D252="[for completion]","",D252/$D$249))</f>
        <v>0</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0.43902775</v>
      </c>
      <c r="D254" s="211">
        <v>1</v>
      </c>
      <c r="F254" s="207">
        <f>IF($C$249=0,"",IF(C254="[for completion]","",C254/$C$249))</f>
        <v>7.545940160595904E-05</v>
      </c>
      <c r="G254" s="207">
        <f>IF($D$249=0,"",IF(D254="[for completion]","",D254/$D$249))</f>
        <v>2.852985649482183E-05</v>
      </c>
    </row>
    <row r="255" outlineLevel="1">
      <c r="A255" s="145" t="s">
        <v>682</v>
      </c>
      <c r="B255" s="162" t="s">
        <v>2779</v>
      </c>
      <c r="C255" s="208">
        <v>0</v>
      </c>
      <c r="D255" s="211">
        <v>0</v>
      </c>
      <c r="F255" s="207">
        <f>IF($C$249=0,"",IF(C255="[for completion]","",C255/$C$249))</f>
        <v>0</v>
      </c>
      <c r="G255" s="207">
        <f>IF($D$249=0,"",IF(D255="[for completion]","",D255/$D$249))</f>
        <v>0</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0.83509917</v>
      </c>
      <c r="E277" s="141"/>
      <c r="F277" s="141"/>
    </row>
    <row r="278">
      <c r="A278" s="145" t="s">
        <v>709</v>
      </c>
      <c r="B278" s="145" t="s">
        <v>2781</v>
      </c>
      <c r="C278" s="179">
        <v>0.16490083</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5818.06561749</v>
      </c>
      <c r="D287" s="311">
        <v>35051</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5818.06561749</v>
      </c>
      <c r="D305" s="311">
        <f>SUM(D287:D304)</f>
        <v>35051</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5818.06561749</v>
      </c>
      <c r="D310" s="311">
        <v>35051</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5818.06561749</v>
      </c>
      <c r="D328" s="311">
        <f>SUM(D310:D327)</f>
        <v>35051</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676.72711633</v>
      </c>
      <c r="D333" s="311">
        <v>3634</v>
      </c>
      <c r="E333" s="253"/>
      <c r="F333" s="244">
        <f>IF($C$346=0,"",IF(C333="[For completion]","",C333/$C$346))</f>
        <v>0.11631479615761882</v>
      </c>
      <c r="G333" s="244">
        <f>IF($D$346=0,"",IF(D333="[For completion]","",D333/$D$346))</f>
        <v>0.10367749850218254</v>
      </c>
    </row>
    <row r="334" s="216" customFormat="1">
      <c r="A334" s="329" t="s">
        <v>2068</v>
      </c>
      <c r="B334" s="252" t="s">
        <v>1540</v>
      </c>
      <c r="C334" s="245">
        <v>1308.90821334</v>
      </c>
      <c r="D334" s="311">
        <v>7472</v>
      </c>
      <c r="E334" s="253"/>
      <c r="F334" s="365">
        <f>IF($C$346=0,"",IF(C334="[For completion]","",C334/$C$346))</f>
        <v>0.22497309232904159</v>
      </c>
      <c r="G334" s="365">
        <f>IF($D$346=0,"",IF(D334="[For completion]","",D334/$D$346))</f>
        <v>0.2131750877293087</v>
      </c>
    </row>
    <row r="335" s="216" customFormat="1">
      <c r="A335" s="329" t="s">
        <v>2069</v>
      </c>
      <c r="B335" s="344" t="s">
        <v>2218</v>
      </c>
      <c r="C335" s="245">
        <v>700.5712446</v>
      </c>
      <c r="D335" s="311">
        <v>4534</v>
      </c>
      <c r="E335" s="253"/>
      <c r="F335" s="365">
        <f>IF($C$346=0,"",IF(C335="[For completion]","",C335/$C$346))</f>
        <v>0.12041308755507589</v>
      </c>
      <c r="G335" s="365">
        <f>IF($D$346=0,"",IF(D335="[For completion]","",D335/$D$346))</f>
        <v>0.12935436934752217</v>
      </c>
    </row>
    <row r="336" s="216" customFormat="1">
      <c r="A336" s="329" t="s">
        <v>2070</v>
      </c>
      <c r="B336" s="252" t="s">
        <v>1541</v>
      </c>
      <c r="C336" s="245">
        <v>752.63015611</v>
      </c>
      <c r="D336" s="311">
        <v>5293</v>
      </c>
      <c r="E336" s="253"/>
      <c r="F336" s="365">
        <f>IF($C$346=0,"",IF(C336="[For completion]","",C336/$C$346))</f>
        <v>0.12936089167634654</v>
      </c>
      <c r="G336" s="365">
        <f>IF($D$346=0,"",IF(D336="[For completion]","",D336/$D$346))</f>
        <v>0.15100853042709195</v>
      </c>
    </row>
    <row r="337" s="216" customFormat="1">
      <c r="A337" s="329" t="s">
        <v>2071</v>
      </c>
      <c r="B337" s="252" t="s">
        <v>1542</v>
      </c>
      <c r="C337" s="245">
        <v>857.71564564</v>
      </c>
      <c r="D337" s="311">
        <v>5501</v>
      </c>
      <c r="E337" s="253"/>
      <c r="F337" s="365">
        <f>IF($C$346=0,"",IF(C337="[For completion]","",C337/$C$346))</f>
        <v>0.1474228209220561</v>
      </c>
      <c r="G337" s="365">
        <f>IF($D$346=0,"",IF(D337="[For completion]","",D337/$D$346))</f>
        <v>0.15694274057801488</v>
      </c>
    </row>
    <row r="338" s="216" customFormat="1">
      <c r="A338" s="329" t="s">
        <v>2072</v>
      </c>
      <c r="B338" s="252" t="s">
        <v>1543</v>
      </c>
      <c r="C338" s="245">
        <v>604.17018188</v>
      </c>
      <c r="D338" s="311">
        <v>3916</v>
      </c>
      <c r="E338" s="253"/>
      <c r="F338" s="365">
        <f>IF($C$346=0,"",IF(C338="[For completion]","",C338/$C$346))</f>
        <v>0.10384382397884472</v>
      </c>
      <c r="G338" s="365">
        <f>IF($D$346=0,"",IF(D338="[For completion]","",D338/$D$346))</f>
        <v>0.1117229180337223</v>
      </c>
    </row>
    <row r="339" s="216" customFormat="1">
      <c r="A339" s="329" t="s">
        <v>2073</v>
      </c>
      <c r="B339" s="252" t="s">
        <v>1544</v>
      </c>
      <c r="C339" s="245">
        <v>607.48790049</v>
      </c>
      <c r="D339" s="311">
        <v>3341</v>
      </c>
      <c r="E339" s="253"/>
      <c r="F339" s="365">
        <f>IF($C$346=0,"",IF(C339="[For completion]","",C339/$C$346))</f>
        <v>0.10441406825385366</v>
      </c>
      <c r="G339" s="365">
        <f>IF($D$346=0,"",IF(D339="[For completion]","",D339/$D$346))</f>
        <v>0.09531825054919973</v>
      </c>
    </row>
    <row r="340" s="216" customFormat="1">
      <c r="A340" s="329" t="s">
        <v>2074</v>
      </c>
      <c r="B340" s="252" t="s">
        <v>1545</v>
      </c>
      <c r="C340" s="245">
        <v>252.50698073</v>
      </c>
      <c r="D340" s="311">
        <v>1131</v>
      </c>
      <c r="E340" s="253"/>
      <c r="F340" s="365">
        <f>IF($C$346=0,"",IF(C340="[For completion]","",C340/$C$346))</f>
        <v>0.04340050410757232</v>
      </c>
      <c r="G340" s="365">
        <f>IF($D$346=0,"",IF(D340="[For completion]","",D340/$D$346))</f>
        <v>0.03226726769564349</v>
      </c>
    </row>
    <row r="341" s="216" customFormat="1">
      <c r="A341" s="367" t="s">
        <v>2075</v>
      </c>
      <c r="B341" s="368" t="s">
        <v>2590</v>
      </c>
      <c r="C341" s="245">
        <v>45.18587721</v>
      </c>
      <c r="D341" s="311">
        <v>179</v>
      </c>
      <c r="E341" s="377"/>
      <c r="F341" s="365">
        <f>IF($C$346=0,"",IF(C341="[For completion]","",C341/$C$346))</f>
        <v>0.007766477757515197</v>
      </c>
      <c r="G341" s="365">
        <f>IF($D$346=0,"",IF(D341="[For completion]","",D341/$D$346))</f>
        <v>0.005106844312573108</v>
      </c>
    </row>
    <row r="342" s="216" customFormat="1">
      <c r="A342" s="367" t="s">
        <v>2076</v>
      </c>
      <c r="B342" s="367" t="s">
        <v>2593</v>
      </c>
      <c r="C342" s="245">
        <v>6.59896642</v>
      </c>
      <c r="D342" s="311">
        <v>31</v>
      </c>
      <c r="E342" s="108"/>
      <c r="F342" s="365">
        <f>IF($C$346=0,"",IF(C342="[For completion]","",C342/$C$346))</f>
        <v>0.0011342200060725498</v>
      </c>
      <c r="G342" s="365">
        <f>IF($D$346=0,"",IF(D342="[For completion]","",D342/$D$346))</f>
        <v>0.0008844255513394768</v>
      </c>
    </row>
    <row r="343" s="216" customFormat="1">
      <c r="A343" s="367" t="s">
        <v>2077</v>
      </c>
      <c r="B343" s="367" t="s">
        <v>2591</v>
      </c>
      <c r="C343" s="245">
        <v>4.58211342</v>
      </c>
      <c r="D343" s="311">
        <v>16</v>
      </c>
      <c r="E343" s="108"/>
      <c r="F343" s="365">
        <f>IF($C$346=0,"",IF(C343="[For completion]","",C343/$C$346))</f>
        <v>0.0007875664733353062</v>
      </c>
      <c r="G343" s="365">
        <f>IF($D$346=0,"",IF(D343="[For completion]","",D343/$D$346))</f>
        <v>0.0004564777039171493</v>
      </c>
    </row>
    <row r="344" s="361" customFormat="1">
      <c r="A344" s="367" t="s">
        <v>2587</v>
      </c>
      <c r="B344" s="368" t="s">
        <v>2592</v>
      </c>
      <c r="C344" s="245">
        <v>0.98122132</v>
      </c>
      <c r="D344" s="311">
        <v>3</v>
      </c>
      <c r="E344" s="377"/>
      <c r="F344" s="365">
        <f>IF($C$346=0,"",IF(C344="[For completion]","",C344/$C$346))</f>
        <v>0.0001686507826674037</v>
      </c>
      <c r="G344" s="365">
        <f>IF($D$346=0,"",IF(D344="[For completion]","",D344/$D$346))</f>
        <v>8.55895694844655E-05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5818.06561749</v>
      </c>
      <c r="D346" s="311">
        <f>SUM(D333:D345)</f>
        <v>35051</v>
      </c>
      <c r="E346" s="377"/>
      <c r="F346" s="378">
        <f>SUM(F333:F345)</f>
        <v>1.0000000000000002</v>
      </c>
      <c r="G346" s="378">
        <f>SUM(G333:G345)</f>
        <v>0.9999999999999999</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4957.24027633</v>
      </c>
      <c r="D358" s="311">
        <v>28424</v>
      </c>
      <c r="E358" s="271"/>
      <c r="F358" s="244">
        <f>IF($C$365=0,"",IF(C358="[For completion]","",C358/$C$365))</f>
        <v>0.852042689485621</v>
      </c>
      <c r="G358" s="244">
        <f>IF($D$365=0,"",IF(D358="[For completion]","",D358/$D$365))</f>
        <v>0.8109326410088157</v>
      </c>
    </row>
    <row r="359" s="216" customFormat="1">
      <c r="A359" s="329" t="s">
        <v>2395</v>
      </c>
      <c r="B359" s="266" t="s">
        <v>1929</v>
      </c>
      <c r="C359" s="245">
        <v>860.82534116</v>
      </c>
      <c r="D359" s="311">
        <v>6627</v>
      </c>
      <c r="E359" s="271"/>
      <c r="F359" s="244">
        <f>IF($C$365=0,"",IF(C359="[For completion]","",C359/$C$365))</f>
        <v>0.147957310514379</v>
      </c>
      <c r="G359" s="244">
        <f>IF($D$365=0,"",IF(D359="[For completion]","",D359/$D$365))</f>
        <v>0.18906735899118426</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5818.06561749</v>
      </c>
      <c r="D365" s="311">
        <f>SUM(D358:D364)</f>
        <v>35051</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5818.06561749</v>
      </c>
      <c r="D371" s="311">
        <v>35051</v>
      </c>
      <c r="E371" s="271"/>
      <c r="F371" s="244">
        <f>IF($C$372=0,"",IF(C371="[For completion]","",C371/$C$372))</f>
        <v>1</v>
      </c>
      <c r="G371" s="244">
        <f>IF($D$372=0,"",IF(D371="[For completion]","",D371/$D$372))</f>
        <v>1</v>
      </c>
    </row>
    <row r="372" s="216" customFormat="1">
      <c r="A372" s="329" t="s">
        <v>2406</v>
      </c>
      <c r="B372" s="270" t="s">
        <v>95</v>
      </c>
      <c r="C372" s="245">
        <f>SUM(C368:C371)</f>
        <v>5818.06561749</v>
      </c>
      <c r="D372" s="311">
        <f>SUM(D368:D371)</f>
        <v>35051</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5818.06561749</v>
      </c>
      <c r="D375" s="311">
        <v>35051</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5818.06561749</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t="s">
        <v>1150</v>
      </c>
      <c r="G476" s="145"/>
    </row>
    <row r="477">
      <c r="A477" s="329"/>
      <c r="G477" s="145"/>
    </row>
    <row r="478">
      <c r="A478" s="329"/>
      <c r="B478" s="166" t="s">
        <v>633</v>
      </c>
      <c r="G478" s="145"/>
    </row>
    <row r="479">
      <c r="A479" s="329" t="s">
        <v>2081</v>
      </c>
      <c r="B479" s="145" t="s">
        <v>635</v>
      </c>
      <c r="C479" s="208" t="s">
        <v>1150</v>
      </c>
      <c r="D479" s="211" t="s">
        <v>1150</v>
      </c>
      <c r="F479" s="207" t="str">
        <f>IF($C$487=0,"",IF(C479="[Mark as ND1 if not relevant]","",C479/$C$487))</f>
        <v/>
      </c>
      <c r="G479" s="207" t="str">
        <f>IF($D$487=0,"",IF(D479="[Mark as ND1 if not relevant]","",D479/$D$487))</f>
        <v/>
      </c>
    </row>
    <row r="480">
      <c r="A480" s="329" t="s">
        <v>2082</v>
      </c>
      <c r="B480" s="145" t="s">
        <v>637</v>
      </c>
      <c r="C480" s="208" t="s">
        <v>1150</v>
      </c>
      <c r="D480" s="211" t="s">
        <v>1150</v>
      </c>
      <c r="F480" s="207" t="str">
        <f>IF($C$487=0,"",IF(C480="[Mark as ND1 if not relevant]","",C480/$C$487))</f>
        <v/>
      </c>
      <c r="G480" s="207" t="str">
        <f>IF($D$487=0,"",IF(D480="[Mark as ND1 if not relevant]","",D480/$D$487))</f>
        <v/>
      </c>
    </row>
    <row r="481">
      <c r="A481" s="329" t="s">
        <v>2083</v>
      </c>
      <c r="B481" s="145" t="s">
        <v>639</v>
      </c>
      <c r="C481" s="208" t="s">
        <v>1150</v>
      </c>
      <c r="D481" s="211" t="s">
        <v>1150</v>
      </c>
      <c r="F481" s="207" t="str">
        <f>IF($C$487=0,"",IF(C481="[Mark as ND1 if not relevant]","",C481/$C$487))</f>
        <v/>
      </c>
      <c r="G481" s="207" t="str">
        <f>IF($D$487=0,"",IF(D481="[Mark as ND1 if not relevant]","",D481/$D$487))</f>
        <v/>
      </c>
    </row>
    <row r="482">
      <c r="A482" s="329" t="s">
        <v>2084</v>
      </c>
      <c r="B482" s="145" t="s">
        <v>641</v>
      </c>
      <c r="C482" s="208" t="s">
        <v>1150</v>
      </c>
      <c r="D482" s="211" t="s">
        <v>1150</v>
      </c>
      <c r="F482" s="207" t="str">
        <f>IF($C$487=0,"",IF(C482="[Mark as ND1 if not relevant]","",C482/$C$487))</f>
        <v/>
      </c>
      <c r="G482" s="207" t="str">
        <f>IF($D$487=0,"",IF(D482="[Mark as ND1 if not relevant]","",D482/$D$487))</f>
        <v/>
      </c>
    </row>
    <row r="483">
      <c r="A483" s="329" t="s">
        <v>2085</v>
      </c>
      <c r="B483" s="145" t="s">
        <v>643</v>
      </c>
      <c r="C483" s="208" t="s">
        <v>1150</v>
      </c>
      <c r="D483" s="211" t="s">
        <v>1150</v>
      </c>
      <c r="F483" s="207" t="str">
        <f>IF($C$487=0,"",IF(C483="[Mark as ND1 if not relevant]","",C483/$C$487))</f>
        <v/>
      </c>
      <c r="G483" s="207" t="str">
        <f>IF($D$487=0,"",IF(D483="[Mark as ND1 if not relevant]","",D483/$D$487))</f>
        <v/>
      </c>
    </row>
    <row r="484">
      <c r="A484" s="329" t="s">
        <v>2086</v>
      </c>
      <c r="B484" s="145" t="s">
        <v>645</v>
      </c>
      <c r="C484" s="208" t="s">
        <v>1150</v>
      </c>
      <c r="D484" s="211" t="s">
        <v>1150</v>
      </c>
      <c r="F484" s="207" t="str">
        <f>IF($C$487=0,"",IF(C484="[Mark as ND1 if not relevant]","",C484/$C$487))</f>
        <v/>
      </c>
      <c r="G484" s="207" t="str">
        <f>IF($D$487=0,"",IF(D484="[Mark as ND1 if not relevant]","",D484/$D$487))</f>
        <v/>
      </c>
    </row>
    <row r="485">
      <c r="A485" s="329" t="s">
        <v>2087</v>
      </c>
      <c r="B485" s="145" t="s">
        <v>647</v>
      </c>
      <c r="C485" s="208" t="s">
        <v>1150</v>
      </c>
      <c r="D485" s="211" t="s">
        <v>1150</v>
      </c>
      <c r="F485" s="207" t="str">
        <f>IF($C$487=0,"",IF(C485="[Mark as ND1 if not relevant]","",C485/$C$487))</f>
        <v/>
      </c>
      <c r="G485" s="207" t="str">
        <f>IF($D$487=0,"",IF(D485="[Mark as ND1 if not relevant]","",D485/$D$487))</f>
        <v/>
      </c>
    </row>
    <row r="486">
      <c r="A486" s="329" t="s">
        <v>2088</v>
      </c>
      <c r="B486" s="145" t="s">
        <v>649</v>
      </c>
      <c r="C486" s="208" t="s">
        <v>1150</v>
      </c>
      <c r="D486" s="211" t="s">
        <v>1150</v>
      </c>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172.2</v>
      </c>
      <c r="H75" s="64"/>
    </row>
    <row r="76">
      <c r="A76" s="66" t="s">
        <v>1410</v>
      </c>
      <c r="B76" s="66" t="s">
        <v>1439</v>
      </c>
      <c r="C76" s="301">
        <v>185.28</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0.00012152</v>
      </c>
      <c r="D82" s="296" t="str">
        <f>IF(C82="","","ND2")</f>
        <v>ND2</v>
      </c>
      <c r="E82" s="296" t="str">
        <f>IF(C82="","","ND2")</f>
        <v>ND2</v>
      </c>
      <c r="F82" s="296" t="str">
        <f>IF(C82="","","ND2")</f>
        <v>ND2</v>
      </c>
      <c r="G82" s="296">
        <f>IF(C82="","",C82)</f>
        <v>0.00012152</v>
      </c>
      <c r="H82" s="64"/>
    </row>
    <row r="83">
      <c r="A83" s="66" t="s">
        <v>1417</v>
      </c>
      <c r="B83" s="275" t="s">
        <v>2809</v>
      </c>
      <c r="C83" s="296">
        <v>7.895E-05</v>
      </c>
      <c r="D83" s="296" t="str">
        <f>IF(C83="","","ND2")</f>
        <v>ND2</v>
      </c>
      <c r="E83" s="296" t="str">
        <f>IF(C83="","","ND2")</f>
        <v>ND2</v>
      </c>
      <c r="F83" s="296" t="str">
        <f>IF(C83="","","ND2")</f>
        <v>ND2</v>
      </c>
      <c r="G83" s="296">
        <f>IF(C83="","",C83)</f>
        <v>7.895E-05</v>
      </c>
      <c r="H83" s="64"/>
    </row>
    <row r="84">
      <c r="A84" s="66" t="s">
        <v>1418</v>
      </c>
      <c r="B84" s="275" t="s">
        <v>2810</v>
      </c>
      <c r="C84" s="296">
        <v>0</v>
      </c>
      <c r="D84" s="296" t="str">
        <f>IF(C84="","","ND2")</f>
        <v>ND2</v>
      </c>
      <c r="E84" s="296" t="str">
        <f>IF(C84="","","ND2")</f>
        <v>ND2</v>
      </c>
      <c r="F84" s="296" t="str">
        <f>IF(C84="","","ND2")</f>
        <v>ND2</v>
      </c>
      <c r="G84" s="296">
        <f>IF(C84="","",C84)</f>
        <v>0</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0.99979952</v>
      </c>
      <c r="D87" s="296" t="str">
        <f>IF(C87="","","ND2")</f>
        <v>ND2</v>
      </c>
      <c r="E87" s="296" t="str">
        <f>IF(C87="","","ND2")</f>
        <v>ND2</v>
      </c>
      <c r="F87" s="296" t="str">
        <f>IF(C87="","","ND2")</f>
        <v>ND2</v>
      </c>
      <c r="G87" s="296">
        <f>IF(C87="","",C87)</f>
        <v>0.99979952</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2A955-02FE-4172-A29E-814679B90ABA}"/>
</file>

<file path=customXml/itemProps2.xml><?xml version="1.0" encoding="utf-8"?>
<ds:datastoreItem xmlns:ds="http://schemas.openxmlformats.org/officeDocument/2006/customXml" ds:itemID="{EF35ABE8-0F8E-4C3A-9491-081EDEF47524}"/>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2024-01-12T13:39:40Z</dcterms:created>
  <dcterms:modified xsi:type="dcterms:W3CDTF">2024-01-12T13:39:40Z</dcterms:modified>
</cp:coreProperties>
</file>