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<sst xmlns="http://schemas.openxmlformats.org/spreadsheetml/2006/main" count="3932" uniqueCount="2805">
  <si>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</si>
  <si>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</si>
  <si>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</si>
  <si>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</si>
  <si>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</si>
  <si>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</si>
  <si>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</si>
  <si>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</si>
  <si>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</si>
  <si>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</si>
  <si>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</si>
  <si>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</si>
  <si>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</si>
  <si>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</si>
  <si>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</si>
  <si>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</si>
  <si>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</si>
  <si>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</si>
  <si>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</si>
  <si>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</si>
  <si>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</si>
  <si>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</si>
  <si>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</si>
  <si>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</si>
  <si>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</si>
  <si>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</si>
  <si>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</si>
  <si>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</si>
  <si>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</si>
  <si>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</si>
  <si>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</si>
  <si>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</si>
  <si>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</si>
  <si>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</si>
  <si>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</si>
  <si>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</si>
  <si>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</si>
  <si>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</si>
  <si>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</si>
  <si>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</si>
  <si>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</si>
  <si>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</si>
  <si>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</si>
  <si>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</si>
  <si>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</si>
  <si>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</si>
  <si>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</si>
  <si>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</si>
  <si>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</si>
  <si>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</si>
  <si>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</si>
  <si>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</si>
  <si>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</si>
  <si>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</si>
  <si>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</si>
  <si>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</si>
  <si>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</si>
  <si>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</si>
  <si>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</si>
  <si>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</si>
  <si>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</si>
  <si>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</si>
  <si>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</si>
  <si>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</si>
  <si>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</si>
  <si>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</si>
  <si>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</si>
  <si>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</si>
  <si>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</si>
  <si>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</si>
  <si>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</si>
  <si>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</si>
  <si>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</si>
  <si>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</si>
  <si>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</si>
  <si>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</si>
  <si>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</si>
  <si>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</si>
  <si>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</si>
  <si>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</si>
  <si>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</si>
  <si>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</si>
  <si>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</si>
  <si>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</si>
  <si>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</si>
  <si>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</si>
  <si>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</si>
  <si>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</si>
  <si>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</si>
  <si>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</si>
  <si>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</si>
  <si>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</si>
  <si>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</si>
  <si>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</si>
  <si>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</si>
  <si>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</si>
  <si>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</si>
  <si>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</si>
  <si>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</si>
  <si>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</si>
  <si>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</si>
  <si>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</si>
  <si>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</si>
  <si>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</si>
  <si>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</si>
  <si>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</si>
  <si>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</si>
  <si>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</si>
  <si>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</si>
  <si>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</si>
  <si>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</si>
  <si>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</si>
  <si>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</si>
  <si>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</si>
  <si>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</si>
  <si>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</si>
  <si>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</si>
  <si>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</si>
  <si>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</si>
  <si>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</si>
  <si>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</si>
  <si>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</si>
  <si>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</si>
  <si>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</si>
  <si>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</si>
  <si>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</si>
  <si>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</si>
  <si>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</si>
  <si>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</si>
  <si>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</si>
  <si>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</si>
  <si>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</si>
  <si>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</si>
  <si>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</si>
  <si>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</si>
  <si>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</si>
  <si>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</si>
  <si>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</si>
  <si>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</si>
  <si>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</si>
  <si>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</si>
  <si>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</si>
  <si>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</si>
  <si>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</si>
  <si>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</si>
  <si>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</si>
  <si>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</si>
  <si>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</si>
  <si>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</si>
  <si>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</si>
  <si>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</si>
  <si>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</si>
  <si>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</si>
  <si>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</si>
  <si>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</si>
  <si>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</si>
  <si>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</si>
  <si>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</si>
  <si>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</si>
  <si>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</si>
  <si>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</si>
  <si>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</si>
  <si>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</si>
  <si>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</si>
  <si>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</si>
  <si>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</si>
  <si>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</si>
  <si>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</si>
  <si>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</si>
  <si>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</si>
  <si>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</si>
  <si>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</si>
  <si>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</si>
  <si>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</si>
  <si>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</si>
  <si>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</si>
  <si>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</si>
  <si>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</si>
  <si>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</si>
  <si>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</si>
  <si>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</si>
  <si>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</si>
  <si>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</si>
  <si>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</si>
  <si>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</si>
  <si>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</si>
  <si>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</si>
  <si>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</si>
  <si>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</si>
  <si>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</si>
  <si>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</si>
  <si>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</si>
  <si>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</si>
  <si>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</si>
  <si>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</si>
  <si>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</si>
  <si>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</si>
  <si>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</si>
  <si>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</si>
  <si>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</si>
  <si>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</si>
  <si>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</si>
  <si>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</si>
  <si>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</si>
  <si>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</si>
  <si>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</si>
  <si>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</si>
  <si>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</si>
  <si>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</si>
  <si>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</si>
  <si>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</si>
  <si>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</si>
  <si>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</si>
  <si>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</si>
  <si>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</si>
  <si>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</si>
  <si>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</si>
  <si>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</si>
  <si>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</si>
  <si>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</si>
  <si>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</si>
  <si>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</si>
  <si>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</si>
  <si>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</si>
  <si>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</si>
  <si>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</si>
  <si>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</si>
  <si>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</si>
  <si>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</si>
  <si>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</si>
  <si>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</si>
  <si>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</si>
  <si>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</si>
  <si>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</si>
  <si>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</si>
  <si>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</si>
  <si>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</si>
  <si>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</si>
  <si>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</si>
  <si>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</si>
  <si>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</si>
  <si>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</si>
  <si>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</si>
  <si>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</si>
  <si>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</si>
  <si>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</si>
  <si>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</si>
  <si>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</si>
  <si>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</si>
  <si>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</si>
  <si>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</si>
  <si>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</si>
  <si>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</si>
  <si>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</si>
  <si>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</si>
  <si>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</si>
  <si>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</si>
  <si>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</si>
  <si>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</si>
  <si>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</si>
  <si>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</si>
  <si>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</si>
  <si>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</si>
  <si>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</si>
  <si>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</si>
  <si>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</si>
  <si>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</si>
  <si>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</si>
  <si>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</si>
  <si>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</si>
  <si>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</si>
  <si>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</si>
  <si>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</si>
  <si>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</si>
  <si>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</si>
  <si>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</si>
  <si>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</si>
  <si>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</si>
  <si>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</si>
  <si>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</si>
  <si>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</si>
  <si>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</si>
  <si>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</si>
  <si>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</si>
  <si>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</si>
  <si>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</si>
  <si>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</si>
  <si>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</si>
  <si>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</si>
  <si>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</si>
  <si>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</si>
  <si>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</si>
  <si>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</si>
  <si>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</si>
  <si>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</si>
  <si>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</si>
  <si>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</si>
  <si>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</si>
  <si>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</si>
  <si>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</si>
  <si>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</si>
  <si>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</si>
  <si>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</si>
  <si>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</si>
  <si>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</si>
  <si>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</si>
  <si>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</si>
  <si>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</si>
  <si>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</si>
  <si>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</si>
  <si>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</si>
  <si>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</si>
  <si>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</si>
  <si>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</si>
  <si>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</si>
  <si>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</si>
  <si>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</si>
  <si>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</si>
  <si>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</si>
  <si>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</si>
  <si>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</si>
  <si>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</si>
  <si>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</si>
  <si>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</si>
  <si>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</si>
  <si>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</si>
  <si>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</si>
  <si>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</si>
  <si>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</si>
  <si>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</si>
  <si>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</si>
  <si>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</si>
  <si>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</si>
  <si>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</si>
  <si>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</si>
  <si>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</si>
  <si>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</si>
  <si>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</si>
  <si>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</si>
  <si>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</si>
  <si>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</si>
  <si>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</si>
  <si>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</si>
  <si>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</si>
  <si>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</si>
  <si>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</si>
  <si>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</si>
  <si>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</si>
  <si>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</si>
  <si>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</si>
  <si>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</si>
  <si>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</si>
  <si>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</si>
  <si>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</si>
  <si>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</si>
  <si>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</si>
  <si>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</si>
  <si>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</si>
  <si>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</si>
  <si>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</si>
  <si>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</si>
  <si>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</si>
  <si>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</si>
  <si>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</si>
  <si>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</si>
  <si>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</si>
  <si>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</si>
  <si>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</si>
  <si>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</si>
  <si>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</si>
  <si>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</si>
  <si>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</si>
  <si>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</si>
  <si>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</si>
  <si>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</si>
  <si>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</si>
  <si>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</si>
  <si>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</si>
  <si>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</si>
  <si>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</si>
  <si>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</si>
  <si>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</si>
  <si>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</si>
  <si>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</si>
  <si>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</si>
  <si>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</si>
  <si>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</si>
  <si>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</si>
  <si>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</si>
  <si>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</si>
  <si>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</si>
  <si>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</si>
  <si>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</si>
  <si>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</si>
  <si>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</si>
  <si>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</si>
  <si>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</si>
  <si>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</si>
  <si>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</si>
  <si>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</si>
  <si>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</si>
  <si>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</si>
  <si>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</si>
  <si>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</si>
  <si>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</si>
  <si>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</si>
  <si>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</si>
  <si>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</si>
  <si>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</si>
  <si>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</si>
  <si>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</si>
  <si>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</si>
  <si>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</si>
  <si>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</si>
  <si>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</si>
  <si>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</si>
  <si>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</si>
  <si>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</si>
  <si>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</si>
  <si>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</si>
  <si>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</si>
  <si>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</si>
  <si>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</si>
  <si>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</si>
  <si>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</si>
  <si>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</si>
  <si>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</si>
  <si>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</si>
  <si>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</si>
  <si>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</si>
  <si>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</si>
  <si>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</si>
  <si>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</si>
  <si>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</si>
  <si>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</si>
  <si>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</si>
  <si>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</si>
  <si>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</si>
  <si>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</si>
  <si>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</si>
  <si>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</si>
  <si>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</si>
  <si>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</si>
  <si>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</si>
  <si>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</si>
  <si>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</si>
  <si>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</si>
  <si>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</si>
  <si>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</si>
  <si>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</si>
  <si>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</si>
  <si>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</si>
  <si>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</si>
  <si>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</si>
  <si>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</si>
  <si>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</si>
  <si>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</si>
  <si>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</si>
  <si>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</si>
  <si>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</si>
  <si>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</si>
  <si>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</si>
  <si>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</si>
  <si>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</si>
  <si>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</si>
  <si>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</si>
  <si>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</si>
  <si>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</si>
  <si>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</si>
  <si>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</si>
  <si>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</si>
  <si>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</si>
  <si>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</si>
  <si>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</si>
  <si>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</si>
  <si>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</si>
  <si>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</si>
  <si>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</si>
  <si>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</si>
  <si>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</si>
  <si>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</si>
  <si>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</si>
  <si>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</si>
  <si>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</si>
  <si>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</si>
  <si>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</si>
  <si>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</si>
  <si>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</si>
  <si>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</si>
  <si>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</si>
  <si>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</si>
  <si>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</si>
  <si>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</si>
  <si>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</si>
  <si>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</si>
  <si>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</si>
  <si>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</si>
  <si>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</si>
  <si>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</si>
  <si>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</si>
  <si>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</si>
  <si>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</si>
  <si>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</si>
  <si>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</si>
  <si>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</si>
  <si>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</si>
  <si>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</si>
  <si>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</si>
  <si>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</si>
  <si>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</si>
  <si>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</si>
  <si>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</si>
  <si>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</si>
  <si>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</si>
  <si>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</si>
  <si>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</si>
  <si>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</si>
  <si>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</si>
  <si>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</si>
  <si>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</si>
  <si>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</si>
  <si>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</si>
  <si>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</si>
  <si>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</si>
  <si>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</si>
  <si>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</si>
  <si>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</si>
  <si>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</si>
  <si>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</si>
  <si>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</si>
  <si>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</si>
  <si>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</si>
  <si>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</si>
  <si>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</si>
  <si>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</si>
  <si>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</si>
  <si>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</si>
  <si>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</si>
  <si>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</si>
  <si>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</si>
  <si>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</si>
  <si>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</si>
  <si>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</si>
  <si>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</si>
  <si>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</si>
  <si>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</si>
  <si>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</si>
  <si>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</si>
  <si>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</si>
  <si>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</si>
  <si>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</si>
  <si>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</si>
  <si>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</si>
  <si>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</si>
  <si>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</si>
  <si>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</si>
  <si>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</si>
  <si>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</si>
  <si>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</si>
  <si>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</si>
  <si>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</si>
  <si>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</si>
  <si>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</si>
  <si>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</si>
  <si>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</si>
  <si>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</si>
  <si>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</si>
  <si>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</si>
  <si>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</si>
  <si>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</si>
  <si>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</si>
  <si>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</si>
  <si>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</si>
  <si>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</si>
  <si>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</si>
  <si>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</si>
  <si>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</si>
  <si>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</si>
  <si>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</si>
  <si>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</si>
  <si>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</si>
  <si>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</si>
  <si>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</si>
  <si>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</si>
  <si>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</si>
  <si>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</si>
  <si>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</si>
  <si>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</si>
  <si>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</si>
  <si>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</si>
  <si>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</si>
  <si>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</si>
  <si>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</si>
  <si>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</si>
  <si>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</si>
  <si>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</si>
  <si>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</si>
  <si>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</si>
  <si>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</si>
  <si>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</si>
  <si>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</si>
  <si>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</si>
  <si>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</si>
  <si>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</si>
  <si>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</si>
  <si>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</si>
  <si>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</si>
  <si>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</si>
  <si>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</si>
  <si>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</si>
  <si>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</si>
  <si>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</si>
  <si>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</si>
  <si>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</si>
  <si>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</si>
  <si>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</si>
  <si>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</si>
  <si>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</si>
  <si>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</si>
  <si>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</si>
  <si>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</si>
  <si>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</si>
  <si>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</si>
  <si>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</si>
  <si>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</si>
  <si>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</si>
  <si>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</si>
  <si>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</si>
  <si>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</si>
  <si>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</si>
  <si>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</si>
  <si>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</si>
  <si>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</si>
  <si>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</si>
  <si>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</si>
  <si>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</si>
  <si>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</si>
  <si>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</si>
  <si>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</si>
  <si>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</si>
  <si>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</si>
  <si>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</si>
  <si>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</si>
  <si>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</si>
  <si>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</si>
  <si>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</si>
  <si>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</si>
  <si>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</si>
  <si>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</si>
  <si>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</si>
  <si>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</si>
  <si>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</si>
  <si>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</si>
  <si>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</si>
  <si>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</si>
  <si>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</si>
  <si>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</si>
  <si>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</si>
  <si>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</si>
  <si>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</si>
  <si>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</si>
  <si>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</si>
  <si>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</si>
  <si>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</si>
  <si>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</si>
  <si>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</si>
  <si>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</si>
  <si>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</si>
  <si>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</si>
  <si>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</si>
  <si>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</si>
  <si>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</si>
  <si>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</si>
  <si>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</si>
  <si>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</si>
  <si>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</si>
  <si>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</si>
  <si>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</si>
  <si>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</si>
  <si>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</si>
  <si>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</si>
  <si>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</si>
  <si>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</si>
  <si>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</si>
  <si>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</si>
  <si>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</si>
  <si>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</si>
  <si>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</si>
  <si>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</si>
  <si>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</si>
  <si>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</si>
  <si>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</si>
  <si>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</si>
  <si>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</si>
  <si>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</si>
  <si>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</si>
  <si>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</si>
  <si>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</si>
  <si>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</si>
  <si>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</si>
  <si>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</si>
  <si>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</si>
  <si>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</si>
  <si>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</si>
  <si>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</si>
  <si>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</si>
  <si>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</si>
  <si>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</si>
  <si>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</si>
  <si>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</si>
  <si>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</si>
  <si>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</si>
  <si>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</si>
  <si>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</si>
  <si>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</si>
  <si>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</si>
  <si>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</si>
  <si>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</si>
  <si>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</si>
  <si>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</si>
  <si>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</si>
  <si>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</si>
  <si>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</si>
  <si>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</si>
  <si>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</si>
  <si>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</si>
  <si>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</si>
  <si>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</si>
  <si>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</si>
  <si>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</si>
  <si>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</si>
  <si>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</si>
  <si>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</si>
  <si>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</si>
  <si>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</si>
  <si>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</si>
  <si>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</si>
  <si>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</si>
  <si>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</si>
  <si>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</si>
  <si>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</si>
  <si>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</si>
  <si>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</si>
  <si>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</si>
  <si>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</si>
  <si>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</si>
  <si>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</si>
  <si>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</si>
  <si>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</si>
  <si>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</si>
  <si>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</si>
  <si>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</si>
  <si>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</si>
  <si>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</si>
  <si>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</si>
  <si>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</si>
  <si>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</si>
  <si>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</si>
  <si>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</si>
  <si>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</si>
  <si>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</si>
  <si>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</si>
  <si>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</si>
  <si>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</si>
  <si>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</si>
  <si>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</si>
  <si>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</si>
  <si>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</si>
  <si>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</si>
  <si>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</si>
  <si>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</si>
  <si>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</si>
  <si>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</si>
  <si>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</si>
  <si>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</si>
  <si>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</si>
  <si>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</si>
  <si>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</si>
  <si>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</si>
  <si>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</si>
  <si>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</si>
  <si>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</si>
  <si>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</si>
  <si>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</si>
  <si>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</si>
  <si>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</si>
  <si>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</si>
  <si>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</si>
  <si>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</si>
  <si>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</si>
  <si>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</si>
  <si>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</si>
  <si>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</si>
  <si>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</si>
  <si>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</si>
  <si>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</si>
  <si>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</si>
  <si>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</si>
  <si>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</si>
  <si>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</si>
  <si>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</si>
  <si>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</si>
  <si>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</si>
  <si>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</si>
  <si>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</si>
  <si>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</si>
  <si>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</si>
  <si>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</si>
  <si>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</si>
  <si>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</si>
  <si>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</si>
  <si>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</si>
  <si>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</si>
  <si>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</si>
  <si>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</si>
  <si>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</si>
  <si>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</si>
  <si>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</si>
  <si>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</si>
  <si>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</si>
  <si>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</si>
  <si>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</si>
  <si>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</si>
  <si>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</si>
  <si>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</si>
  <si>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</si>
  <si>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</si>
  <si>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</si>
  <si>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</si>
  <si>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</si>
  <si>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</si>
  <si>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</si>
  <si>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</si>
  <si>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</si>
  <si>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</si>
  <si>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</si>
  <si>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</si>
  <si>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</si>
  <si>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</si>
  <si>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</si>
  <si>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</si>
  <si>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</si>
  <si>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</si>
  <si>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</si>
  <si>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</si>
  <si>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</si>
  <si>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</si>
  <si>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</si>
  <si>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</si>
  <si>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</si>
  <si>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</si>
  <si>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</si>
  <si>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</si>
  <si>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</si>
  <si>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</si>
  <si>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</si>
  <si>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</si>
  <si>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</si>
  <si>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</si>
  <si>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</si>
  <si>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</si>
  <si>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</si>
  <si>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</si>
  <si>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</si>
  <si>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</si>
  <si>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</si>
  <si>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</si>
  <si>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</si>
  <si>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</si>
  <si>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</si>
  <si>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</si>
  <si>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</si>
  <si>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</si>
  <si>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</si>
  <si>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</si>
  <si>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</si>
  <si>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</si>
  <si>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</si>
  <si>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</si>
  <si>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</si>
  <si>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</si>
  <si>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</si>
  <si>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</si>
  <si>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</si>
  <si>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</si>
  <si>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</si>
  <si>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</si>
  <si>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</si>
  <si>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</si>
  <si>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</si>
  <si>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</si>
  <si>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</si>
  <si>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</si>
  <si>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</si>
  <si>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</si>
  <si>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</si>
  <si>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</si>
  <si>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</si>
  <si>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</si>
  <si>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</si>
  <si>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</si>
  <si>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</si>
  <si>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</si>
  <si>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</si>
  <si>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</si>
  <si>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</si>
  <si>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</si>
  <si>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</si>
  <si>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</si>
  <si>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</si>
  <si>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</si>
  <si>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</si>
  <si>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</si>
  <si>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</si>
  <si>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</si>
  <si>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</si>
  <si>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</si>
  <si>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</si>
  <si>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</si>
  <si>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</si>
  <si>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</si>
  <si>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</si>
  <si>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</si>
  <si>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</si>
  <si>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</si>
  <si>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</si>
  <si>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</si>
  <si>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</si>
  <si>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</si>
  <si>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</si>
  <si>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</si>
  <si>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</si>
  <si>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</si>
  <si>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</si>
  <si>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</si>
  <si>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</si>
  <si>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</si>
  <si>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</si>
  <si>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</si>
  <si>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</si>
  <si>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</si>
  <si>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</si>
  <si>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</si>
  <si>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</si>
  <si>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</si>
  <si>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</si>
  <si>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</si>
  <si>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</si>
  <si>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</si>
  <si>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</si>
  <si>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</si>
  <si>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</si>
  <si>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</si>
  <si>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</si>
  <si>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</si>
  <si>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</si>
  <si>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</si>
  <si>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</si>
  <si>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</si>
  <si>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</si>
  <si>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</si>
  <si>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</si>
  <si>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</si>
  <si>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</si>
  <si>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</si>
  <si>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</si>
  <si>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</si>
  <si>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</si>
  <si>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</si>
  <si>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</si>
  <si>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</si>
  <si>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</si>
  <si>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</si>
  <si>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</si>
  <si>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</si>
  <si>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</si>
  <si>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</si>
  <si>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</si>
  <si>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</si>
  <si>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</si>
  <si>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</si>
  <si>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</si>
  <si>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</si>
  <si>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</si>
  <si>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</si>
  <si>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</si>
  <si>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</si>
  <si>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</si>
  <si>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</si>
  <si>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</si>
  <si>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</si>
  <si>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</si>
  <si>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</si>
  <si>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</si>
  <si>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</si>
  <si>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</si>
  <si>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</si>
  <si>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</si>
  <si>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</si>
  <si>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</si>
  <si>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</si>
  <si>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</si>
  <si>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</si>
  <si>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</si>
  <si>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</si>
  <si>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</si>
  <si>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</si>
  <si>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</si>
  <si>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</si>
  <si>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</si>
  <si>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</si>
  <si>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</si>
  <si>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</si>
  <si>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</si>
  <si>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</si>
  <si>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</si>
  <si>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</si>
  <si>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</si>
  <si>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</si>
  <si>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</si>
  <si>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</si>
  <si>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</si>
  <si>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</si>
  <si>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</si>
  <si>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</si>
  <si>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</si>
  <si>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</si>
  <si>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</si>
  <si>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</si>
  <si>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</si>
  <si>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</si>
  <si>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</si>
  <si>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</si>
  <si>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</si>
  <si>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</si>
  <si>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</si>
  <si>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</si>
  <si>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</si>
  <si>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</si>
  <si>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</si>
  <si>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</si>
  <si>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</si>
  <si>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</si>
  <si>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</si>
  <si>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</si>
  <si>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</si>
  <si>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</si>
  <si>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</si>
  <si>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</si>
  <si>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</si>
  <si>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</si>
  <si>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</si>
  <si>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</si>
  <si>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</si>
  <si>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</si>
  <si>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</si>
  <si>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</si>
  <si>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</si>
  <si>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</si>
  <si>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</si>
  <si>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</si>
  <si>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</si>
  <si>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</si>
  <si>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</si>
  <si>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</si>
  <si>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</si>
  <si>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</si>
  <si>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</si>
  <si>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</si>
  <si>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</si>
  <si>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</si>
  <si>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</si>
  <si>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</si>
  <si>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</si>
  <si>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</si>
  <si>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</si>
  <si>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</si>
  <si>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</si>
  <si>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</si>
  <si>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</si>
  <si>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</si>
  <si>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</si>
  <si>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</si>
  <si>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</si>
  <si>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</si>
  <si>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</si>
  <si>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</si>
  <si>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</si>
  <si>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</si>
  <si>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</si>
  <si>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</si>
  <si>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</si>
  <si>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</si>
  <si>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</si>
  <si>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</si>
  <si>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</si>
  <si>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</si>
  <si>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</si>
  <si>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</si>
  <si>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</si>
  <si>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</si>
  <si>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</si>
  <si>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</si>
  <si>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</si>
  <si>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</si>
  <si>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</si>
  <si>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</si>
  <si>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</si>
  <si>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</si>
  <si>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</si>
  <si>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</si>
  <si>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</si>
  <si>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</si>
  <si>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</si>
  <si>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</si>
  <si>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</si>
  <si>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</si>
  <si>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</si>
  <si>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</si>
  <si>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</si>
  <si>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</si>
  <si>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</si>
  <si>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</si>
  <si>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</si>
  <si>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</si>
  <si>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</si>
  <si>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</si>
  <si>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</si>
  <si>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</si>
  <si>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</si>
  <si>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</si>
  <si>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</si>
  <si>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</si>
  <si>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</si>
  <si>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</si>
  <si>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</si>
  <si>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</si>
  <si>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</si>
  <si>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</si>
  <si>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</si>
  <si>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</si>
  <si>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</si>
  <si>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</si>
  <si>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</si>
  <si>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</si>
  <si>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</si>
  <si>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</si>
  <si>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</si>
  <si>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</si>
  <si>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</si>
  <si>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</si>
  <si>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</si>
  <si>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</si>
  <si>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</si>
  <si>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</si>
  <si>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</si>
  <si>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</si>
  <si>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</si>
  <si>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</si>
  <si>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</si>
  <si>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</si>
  <si>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</si>
  <si>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</si>
  <si>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</si>
  <si>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</si>
  <si>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</si>
  <si>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</si>
  <si>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</si>
  <si>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</si>
  <si>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</si>
  <si>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</si>
  <si>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</si>
  <si>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</si>
  <si>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</si>
  <si>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</si>
  <si>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</si>
  <si>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</si>
  <si>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</si>
  <si>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</si>
  <si>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</si>
  <si>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</si>
  <si>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</si>
  <si>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</si>
  <si>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</si>
  <si>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</si>
  <si>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</si>
  <si>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</si>
  <si>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</si>
  <si>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</si>
  <si>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</si>
  <si>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</si>
  <si>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</si>
  <si>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</si>
  <si>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</si>
  <si>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</si>
  <si>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</si>
  <si>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</si>
  <si>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</si>
  <si>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</si>
  <si>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</si>
  <si>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</si>
  <si>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</si>
  <si>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</si>
  <si>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</si>
  <si>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</si>
  <si>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</si>
  <si>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</si>
  <si>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</si>
  <si>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</si>
  <si>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</si>
  <si>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</si>
  <si>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</si>
  <si>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</si>
  <si>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</si>
  <si>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</si>
  <si>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</si>
  <si>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</si>
  <si>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</si>
  <si>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</si>
  <si>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</si>
  <si>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</si>
  <si>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</si>
  <si>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</si>
  <si>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</si>
  <si>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</si>
  <si>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</si>
  <si>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</si>
  <si>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</si>
  <si>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</si>
  <si>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</si>
  <si>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</si>
  <si>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</si>
  <si>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</si>
  <si>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</si>
  <si>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</si>
  <si>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</si>
  <si>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</si>
  <si>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</si>
  <si>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</si>
  <si>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</si>
  <si>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</si>
  <si>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</si>
  <si>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</si>
  <si>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</si>
  <si>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</si>
  <si>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</si>
  <si>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</si>
  <si>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</si>
  <si>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</si>
  <si>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</si>
  <si>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</si>
  <si>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</si>
  <si>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</si>
  <si>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</si>
  <si>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</si>
  <si>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</si>
  <si>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</si>
  <si>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</si>
  <si>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</si>
  <si>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</si>
  <si>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</si>
  <si>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</si>
  <si>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</si>
  <si>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</si>
  <si>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</si>
  <si>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</si>
  <si>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</si>
  <si>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</si>
  <si>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</si>
  <si>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</si>
  <si>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</si>
  <si>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</si>
  <si>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</si>
  <si>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</si>
  <si>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</si>
  <si>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</si>
  <si>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</si>
  <si>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</si>
  <si>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</si>
  <si>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</si>
  <si>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</si>
  <si>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</si>
  <si>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</si>
  <si>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</si>
  <si>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</si>
  <si>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</si>
  <si>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</si>
  <si>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</si>
  <si>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</si>
  <si>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</si>
  <si>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</si>
  <si>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</si>
  <si>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</si>
  <si>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</si>
  <si>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</si>
  <si>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</si>
  <si>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</si>
  <si>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</si>
  <si>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</si>
  <si>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</si>
  <si>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</si>
  <si>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</si>
  <si>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</si>
  <si>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</si>
  <si>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</si>
  <si>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</si>
  <si>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</si>
  <si>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</si>
  <si>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</si>
  <si>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</si>
  <si>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</si>
  <si>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</si>
  <si>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</si>
  <si>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</si>
  <si>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</si>
  <si>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</si>
  <si>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</si>
  <si>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</si>
  <si>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</si>
  <si>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</si>
  <si>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</si>
  <si>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</si>
  <si>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</si>
  <si>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</si>
  <si>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</si>
  <si>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</si>
  <si>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</si>
  <si>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</si>
  <si>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</si>
  <si>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</si>
  <si>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</si>
  <si>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</si>
  <si>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</si>
  <si>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</si>
  <si>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</si>
  <si>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</si>
  <si>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</si>
  <si>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</si>
  <si>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</si>
  <si>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</si>
  <si>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</si>
  <si>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</si>
  <si>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</si>
  <si>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</si>
  <si>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</si>
  <si>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</si>
  <si>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</si>
  <si>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</si>
  <si>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</si>
  <si>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</si>
  <si>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</si>
  <si>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</si>
  <si>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</si>
  <si>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</si>
  <si>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</si>
  <si>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</si>
  <si>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</si>
  <si>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</si>
  <si>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</si>
  <si>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</si>
  <si>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</si>
  <si>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</si>
  <si>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</si>
  <si>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</si>
  <si>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</si>
  <si>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</si>
  <si>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</si>
  <si>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</si>
  <si>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</si>
  <si>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</si>
  <si>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</si>
  <si>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</si>
  <si>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</si>
  <si>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</si>
  <si>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</si>
  <si>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</si>
  <si>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</si>
  <si>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</si>
  <si>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</si>
  <si>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</si>
  <si>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</si>
  <si>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</si>
  <si>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</si>
  <si>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</si>
  <si>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</si>
  <si>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</si>
  <si>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</si>
  <si>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</si>
  <si>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</si>
  <si>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</si>
  <si>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</si>
  <si>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</si>
  <si>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</si>
  <si>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</si>
  <si>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</si>
  <si>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</si>
  <si>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</si>
  <si>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</si>
  <si>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</si>
  <si>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</si>
  <si>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</si>
  <si>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</si>
  <si>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</si>
  <si>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</si>
  <si>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</si>
  <si>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</si>
  <si>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</si>
  <si>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</si>
  <si>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</si>
  <si>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</si>
  <si>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</si>
  <si>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</si>
  <si>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</si>
  <si>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</si>
  <si>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</si>
  <si>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</si>
  <si>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</si>
  <si>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</si>
  <si>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</si>
  <si>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</si>
  <si>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</si>
  <si>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</si>
  <si>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</si>
  <si>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</si>
  <si>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</si>
  <si>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</si>
  <si>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</si>
  <si>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</si>
  <si>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</si>
  <si>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</si>
  <si>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</si>
  <si>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</si>
  <si>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</si>
  <si>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</si>
  <si>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</si>
  <si>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</si>
  <si>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</si>
  <si>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</si>
  <si>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</si>
  <si>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</si>
  <si>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</si>
  <si>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</si>
  <si>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</si>
  <si>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</si>
  <si>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</si>
  <si>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</si>
  <si>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</si>
  <si>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</si>
  <si>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</si>
  <si>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</si>
  <si>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</si>
  <si>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</si>
  <si>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</si>
  <si>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</si>
  <si>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</si>
  <si>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</si>
  <si>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</si>
  <si>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</si>
  <si>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</si>
  <si>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</si>
  <si>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</si>
  <si>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</si>
  <si>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</si>
  <si>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</si>
  <si>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</si>
  <si>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</si>
  <si>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</si>
  <si>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</si>
  <si>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</si>
  <si>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</si>
  <si>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</si>
  <si>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</si>
  <si>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</si>
  <si>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</si>
  <si>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</si>
  <si>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</si>
  <si>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</si>
  <si>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</si>
  <si>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</si>
  <si>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</si>
  <si>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</si>
  <si>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</si>
  <si>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</si>
  <si>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</si>
  <si>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</si>
  <si>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</si>
  <si>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</si>
  <si>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</si>
  <si>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</si>
  <si>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</si>
  <si>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</si>
  <si>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</si>
  <si>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</si>
  <si>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</si>
  <si>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</si>
  <si>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</si>
  <si>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</si>
  <si>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</si>
  <si>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</si>
  <si>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</si>
  <si>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</si>
  <si>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</si>
  <si>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</si>
  <si>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</si>
  <si>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</si>
  <si>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</si>
  <si>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</si>
  <si>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</si>
  <si>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</si>
  <si>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</si>
  <si>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</si>
  <si>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</si>
  <si>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</si>
  <si>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</si>
  <si>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</si>
  <si>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</si>
  <si>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</si>
  <si>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</si>
  <si>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</si>
  <si>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</si>
  <si>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</si>
  <si>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</si>
  <si>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</si>
  <si>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</si>
  <si>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</si>
  <si>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</si>
  <si>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</si>
  <si>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</si>
  <si>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</si>
  <si>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</si>
  <si>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</si>
  <si>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</si>
  <si>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</si>
  <si>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</si>
  <si>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</si>
  <si>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</si>
  <si>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</si>
  <si>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</si>
  <si>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</si>
  <si>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</si>
  <si>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</si>
  <si>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</si>
  <si>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</si>
  <si>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</si>
  <si>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</si>
  <si>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</si>
  <si>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</si>
  <si>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</si>
  <si>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</si>
  <si>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</si>
  <si>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</si>
  <si>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</si>
  <si>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</si>
  <si>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</si>
  <si>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</si>
  <si>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</si>
  <si>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</si>
  <si>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</si>
  <si>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</si>
  <si>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</si>
  <si>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</si>
  <si>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</si>
  <si>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</si>
  <si>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</si>
  <si>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</si>
  <si>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</si>
  <si>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</si>
  <si>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</si>
  <si>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</si>
  <si>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</si>
  <si>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</si>
  <si>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</si>
  <si>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</si>
  <si>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</si>
  <si>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</si>
  <si>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</si>
  <si>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</si>
  <si>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</si>
  <si>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</si>
  <si>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</si>
  <si>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</si>
  <si>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</si>
  <si>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</si>
  <si>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</si>
  <si>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</si>
  <si>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</si>
  <si>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</si>
  <si>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</si>
  <si>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</si>
  <si>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</si>
  <si>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</si>
  <si>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</si>
  <si>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</si>
  <si>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</si>
  <si>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</si>
  <si>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</si>
  <si>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</si>
  <si>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</si>
  <si>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</si>
  <si>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</si>
  <si>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</si>
  <si>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</si>
  <si>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</si>
  <si>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</si>
  <si>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</si>
  <si>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</si>
  <si>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</si>
  <si>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</si>
  <si>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</si>
  <si>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</si>
  <si>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</si>
  <si>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</si>
  <si>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</si>
  <si>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</si>
  <si>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</si>
  <si>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</si>
  <si>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</si>
  <si>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</si>
  <si>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</si>
  <si>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</si>
  <si>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</si>
  <si>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</si>
  <si>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</si>
  <si>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</si>
  <si>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</si>
  <si>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</si>
  <si>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</si>
  <si>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</si>
  <si>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</si>
  <si>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</si>
  <si>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</si>
  <si>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</si>
  <si>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</si>
  <si>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</si>
  <si>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</si>
  <si>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</si>
  <si>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</si>
  <si>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</si>
  <si>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</si>
  <si>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</si>
  <si>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</si>
  <si>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</si>
  <si>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</si>
  <si>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</si>
  <si>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</si>
  <si>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</si>
  <si>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</si>
  <si>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</si>
  <si>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</si>
  <si>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</si>
  <si>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</si>
  <si>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</si>
  <si>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</si>
  <si>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</si>
  <si>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</si>
  <si>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</si>
  <si>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</si>
  <si>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</si>
  <si>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</si>
  <si>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</si>
  <si>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</si>
  <si>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</si>
  <si>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</si>
  <si>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</si>
  <si>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</si>
  <si>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</si>
  <si>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</si>
  <si>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</si>
  <si>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</si>
  <si>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</si>
  <si>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</si>
  <si>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</si>
  <si>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</si>
  <si>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</si>
  <si>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</si>
  <si>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</si>
  <si>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</si>
  <si>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</si>
  <si>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</si>
  <si>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</si>
  <si>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</si>
  <si>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</si>
  <si>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</si>
  <si>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</si>
  <si>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</si>
  <si>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</si>
  <si>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</si>
  <si>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</si>
  <si>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</si>
  <si>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</si>
  <si>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</si>
  <si>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</si>
  <si>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</si>
  <si>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</si>
  <si>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</si>
  <si>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</si>
  <si>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</si>
  <si>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</si>
  <si>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</si>
  <si>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</si>
  <si>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</si>
  <si>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</si>
  <si>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</si>
  <si>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</si>
  <si>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</si>
  <si>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</si>
  <si>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</si>
  <si>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</si>
  <si>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</si>
  <si>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</si>
  <si>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</si>
  <si>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</si>
  <si>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</si>
  <si>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</si>
  <si>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</si>
  <si>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</si>
  <si>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</si>
  <si>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</si>
  <si>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</si>
  <si>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</si>
  <si>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</si>
  <si>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</si>
  <si>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</si>
  <si>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</si>
  <si>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</si>
  <si>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</si>
  <si>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</si>
  <si>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</si>
  <si>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</si>
  <si>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</si>
  <si>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</si>
  <si>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</si>
  <si>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</si>
  <si>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</si>
  <si>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</si>
  <si>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</si>
  <si>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</si>
  <si>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</si>
  <si>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</si>
  <si>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</si>
  <si>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</si>
  <si>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</si>
  <si>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</si>
  <si>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</si>
  <si>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</si>
  <si>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</si>
  <si>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</si>
  <si>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</si>
  <si>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</si>
  <si>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</si>
  <si>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</si>
  <si>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</si>
  <si>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</si>
  <si>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</si>
  <si>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</si>
  <si>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</si>
  <si>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</si>
  <si>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</si>
  <si>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</si>
  <si>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</si>
  <si>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</si>
  <si>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</si>
  <si>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</si>
  <si>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</si>
  <si>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</si>
  <si>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</si>
  <si>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</si>
  <si>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</si>
  <si>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</si>
  <si>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</si>
  <si>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</si>
  <si>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</si>
  <si>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</si>
  <si>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</si>
  <si>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</si>
  <si>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</si>
  <si>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</si>
  <si>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</si>
  <si>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</si>
  <si>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</si>
  <si>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</si>
  <si>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</si>
  <si>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</si>
  <si>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</si>
  <si>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</si>
  <si>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</si>
  <si>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</si>
  <si>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</si>
  <si>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</si>
  <si>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</si>
  <si>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</si>
  <si>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</si>
  <si>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</si>
  <si>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</si>
  <si>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</si>
  <si>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</si>
  <si>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</si>
  <si>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</si>
  <si>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</si>
  <si>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</si>
  <si>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</si>
  <si>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</si>
  <si>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</si>
  <si>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</si>
  <si>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</si>
  <si>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</si>
  <si>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</si>
  <si>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</si>
  <si>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</si>
  <si>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</si>
  <si>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</si>
  <si>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</si>
  <si>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</si>
  <si>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</si>
  <si>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</si>
  <si>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</si>
  <si>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</si>
  <si>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</si>
  <si>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</si>
  <si>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</si>
  <si>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</si>
  <si>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</si>
  <si>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</si>
  <si>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</si>
  <si>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</si>
  <si>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</si>
  <si>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</si>
  <si>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</si>
  <si>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</si>
  <si>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</si>
  <si>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</si>
  <si>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</si>
  <si>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</si>
  <si>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</si>
  <si>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</si>
  <si>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</si>
  <si>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</si>
  <si>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</si>
  <si>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</si>
  <si>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</si>
  <si>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</si>
  <si>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</si>
  <si>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</si>
  <si>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</si>
  <si>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</si>
  <si>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</si>
  <si>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</si>
  <si>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</si>
  <si>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</si>
  <si>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</si>
  <si>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</si>
  <si>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</si>
  <si>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</si>
  <si>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</si>
  <si>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</si>
  <si>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</si>
  <si>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</si>
  <si>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</si>
  <si>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</si>
  <si>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</si>
  <si>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</si>
  <si>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</si>
  <si>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</si>
  <si>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</si>
  <si>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</si>
  <si>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</si>
  <si>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</si>
  <si>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</si>
  <si>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</si>
  <si>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</si>
  <si>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</si>
  <si>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</si>
  <si>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</si>
  <si>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</si>
  <si>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</si>
  <si>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</si>
  <si>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</si>
  <si>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</si>
  <si>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</si>
  <si>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</si>
  <si>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</si>
  <si>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</si>
  <si>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</si>
  <si>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</si>
  <si>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</si>
  <si>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</si>
  <si>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</si>
  <si>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</si>
  <si>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</si>
  <si>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</si>
  <si>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</si>
  <si>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</si>
  <si>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</si>
  <si>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</si>
  <si>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</si>
  <si>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</si>
  <si>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</si>
  <si>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</si>
  <si>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</si>
  <si>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</si>
  <si>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</si>
  <si>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</si>
  <si>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</si>
  <si>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</si>
  <si>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</si>
  <si>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</si>
  <si>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</si>
  <si>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</si>
  <si>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</si>
  <si>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</si>
  <si>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</si>
  <si>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</si>
  <si>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</si>
  <si>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</si>
  <si>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</si>
  <si>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</si>
  <si>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</si>
  <si>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</si>
  <si>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</si>
  <si>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</si>
  <si>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</si>
  <si>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</si>
  <si>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</si>
  <si>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</si>
  <si>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</si>
  <si>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</si>
  <si>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</si>
  <si>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</si>
  <si>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</si>
  <si>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</si>
  <si>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</si>
  <si>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</si>
  <si>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</si>
  <si>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</si>
  <si>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</si>
  <si>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</si>
  <si>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</si>
  <si>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</si>
  <si>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</si>
  <si>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</si>
  <si>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</si>
  <si>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</si>
  <si>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</si>
  <si>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</si>
  <si>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</si>
  <si>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</si>
  <si>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</si>
  <si>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</si>
  <si>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</si>
  <si>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</si>
  <si>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</si>
  <si>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</si>
  <si>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</si>
  <si>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</si>
  <si>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</si>
  <si>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</si>
  <si>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</si>
  <si>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</si>
  <si>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</si>
  <si>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</si>
  <si>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</si>
  <si>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</si>
  <si>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</si>
  <si>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</si>
  <si>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</si>
  <si>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</si>
  <si>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</si>
  <si>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</si>
  <si>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</si>
  <si>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</si>
  <si>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</si>
  <si>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</si>
  <si>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</si>
  <si>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</si>
  <si>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</si>
  <si>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</si>
  <si>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</si>
  <si>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</si>
  <si>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</si>
  <si>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</si>
  <si>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</si>
  <si>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</si>
  <si>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</si>
  <si>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</si>
  <si>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</si>
  <si>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</si>
  <si>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</si>
  <si>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</si>
  <si>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</si>
  <si>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</si>
  <si>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</si>
  <si>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</si>
  <si>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</si>
  <si>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</si>
  <si>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</si>
  <si>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</si>
  <si>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</si>
  <si>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</si>
  <si>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</si>
  <si>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</si>
  <si>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</si>
  <si>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</si>
  <si>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</si>
  <si>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</si>
  <si>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</si>
  <si>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</si>
  <si>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</si>
  <si>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</si>
  <si>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</si>
  <si>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</si>
  <si>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</si>
  <si>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</si>
  <si>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</si>
  <si>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</si>
  <si>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</si>
  <si>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</si>
  <si>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</si>
  <si>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</si>
  <si>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</si>
  <si>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</si>
  <si>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</si>
  <si>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</si>
  <si>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</si>
  <si>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</si>
  <si>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</si>
  <si>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</si>
  <si>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</si>
  <si>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</si>
  <si>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</si>
  <si>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</si>
  <si>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</si>
  <si>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</si>
  <si>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</si>
  <si>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</si>
  <si>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</si>
  <si>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</si>
  <si>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</si>
  <si>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</si>
  <si>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</si>
  <si>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</si>
  <si>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</si>
  <si>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</si>
  <si>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</si>
  <si>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</si>
  <si>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</si>
  <si>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</si>
  <si>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</si>
  <si>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</si>
  <si>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</si>
  <si>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</si>
  <si>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</si>
  <si>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</si>
  <si>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</si>
  <si>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</si>
  <si>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</si>
  <si>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</si>
  <si>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</si>
  <si>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</si>
  <si>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</si>
  <si>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</si>
  <si>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</si>
  <si>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</si>
  <si>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</si>
  <si>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</si>
  <si>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</si>
  <si>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</si>
  <si>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</si>
  <si>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</si>
  <si>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</si>
  <si>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</si>
  <si>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</si>
  <si>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</si>
  <si>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</si>
  <si>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</si>
  <si>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</si>
  <si>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</si>
  <si>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</si>
  <si>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</si>
  <si>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</si>
  <si>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</si>
  <si>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</si>
  <si>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</si>
  <si>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</si>
  <si>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</si>
  <si>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</si>
  <si>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</si>
  <si>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</si>
  <si>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</si>
  <si>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</si>
  <si>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</si>
  <si>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</si>
  <si>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</si>
  <si>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</si>
  <si>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</si>
  <si>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</si>
  <si>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</si>
  <si>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</si>
  <si>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</si>
  <si>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</si>
  <si>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</si>
  <si>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</si>
  <si>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</si>
  <si>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</si>
  <si>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</si>
  <si>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</si>
  <si>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</si>
  <si>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</si>
  <si>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</si>
  <si>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</si>
  <si>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</si>
  <si>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</si>
  <si>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</si>
  <si>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</si>
  <si>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</si>
  <si>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</si>
  <si>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</si>
  <si>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</si>
  <si>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</si>
  <si>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</si>
  <si>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</si>
  <si>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</si>
  <si>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</si>
  <si>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</si>
  <si>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</si>
  <si>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</si>
  <si>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</si>
  <si>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</si>
  <si>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</si>
  <si>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</si>
  <si>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</si>
  <si>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</si>
  <si>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</si>
  <si>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</si>
  <si>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</si>
  <si>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</si>
  <si>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</si>
  <si>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</si>
  <si>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</si>
  <si>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</si>
  <si>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</si>
  <si>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</si>
  <si>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</si>
  <si>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</si>
  <si>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</si>
  <si>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</si>
  <si>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</si>
  <si>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</si>
  <si>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</si>
  <si>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</si>
  <si>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</si>
  <si>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</si>
  <si>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</si>
  <si>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</si>
  <si>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</si>
  <si>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</si>
  <si>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</si>
  <si>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</si>
  <si>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</si>
  <si>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</si>
  <si>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</si>
  <si>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</si>
  <si>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</si>
  <si>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</si>
  <si>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</si>
  <si>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</si>
  <si>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</si>
  <si>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</si>
  <si>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</si>
  <si>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</si>
  <si>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</si>
  <si>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</si>
  <si>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</si>
  <si>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</si>
  <si>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</si>
  <si>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</si>
  <si>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</si>
  <si>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</si>
  <si>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</si>
  <si>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</si>
  <si>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</si>
  <si>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</si>
  <si>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</si>
  <si>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</si>
  <si>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</si>
  <si>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</si>
  <si>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</si>
  <si>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</si>
  <si>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</si>
  <si>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</si>
  <si>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</si>
  <si>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</si>
  <si>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</si>
  <si>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</si>
  <si>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</si>
  <si>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</si>
  <si>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</si>
  <si>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</si>
  <si>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</si>
  <si>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</si>
  <si>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</si>
  <si>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</si>
  <si>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</si>
  <si>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</si>
  <si>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</si>
  <si>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</si>
  <si>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</si>
  <si>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</si>
  <si>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</si>
  <si>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</si>
  <si>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</si>
  <si>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</si>
  <si>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</si>
  <si>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</si>
  <si>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</si>
  <si>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</si>
  <si>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</si>
  <si>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</si>
  <si>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</si>
  <si>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</si>
  <si>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</si>
  <si>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</si>
  <si>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</si>
  <si>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</si>
  <si>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</si>
  <si>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</si>
  <si>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</si>
  <si>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</si>
  <si>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</si>
  <si>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</si>
  <si>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</si>
  <si>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</si>
  <si>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</si>
  <si>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</si>
  <si>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</si>
  <si>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</si>
  <si>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</si>
  <si>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</si>
  <si>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</si>
  <si>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</si>
  <si>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</si>
  <si>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</si>
  <si>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</si>
  <si>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</si>
  <si>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</si>
  <si>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</si>
  <si>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</si>
  <si>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</si>
  <si>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</si>
  <si>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</si>
  <si>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</si>
  <si>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</si>
  <si>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</si>
  <si>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</si>
  <si>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</si>
  <si>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</si>
  <si>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</si>
  <si>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</si>
  <si>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</si>
  <si>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</si>
  <si>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</si>
  <si>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</si>
  <si>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</si>
  <si>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</si>
  <si>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</si>
  <si>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</si>
  <si>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</si>
  <si>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</si>
  <si>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</si>
  <si>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</si>
  <si>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</si>
  <si>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</si>
  <si>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</si>
  <si>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</si>
  <si>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</si>
  <si>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</si>
  <si>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</si>
  <si>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</si>
  <si>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</si>
  <si>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</si>
  <si>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</si>
  <si>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</si>
  <si>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</si>
  <si>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</si>
  <si>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</si>
  <si>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</si>
  <si>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</si>
  <si>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</si>
  <si>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</si>
  <si>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</si>
  <si>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</si>
  <si>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</si>
  <si>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</si>
  <si>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</si>
  <si>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</si>
  <si>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</si>
  <si>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</si>
  <si>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</si>
  <si>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</si>
  <si>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</si>
  <si>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</si>
  <si>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</si>
  <si>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</si>
  <si>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</si>
  <si>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</si>
  <si>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</si>
  <si>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</si>
  <si>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</si>
  <si>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</si>
  <si>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</si>
  <si>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</si>
  <si>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</si>
  <si>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</si>
  <si>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</si>
  <si>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</si>
  <si>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</si>
  <si>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</si>
  <si>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</si>
  <si>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</si>
  <si>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</si>
  <si>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</si>
  <si>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</si>
  <si>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</si>
  <si>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</si>
  <si>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</si>
  <si>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</si>
  <si>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</si>
  <si>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</si>
  <si>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</si>
  <si>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</si>
  <si>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</si>
  <si>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</si>
  <si>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</si>
  <si>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</si>
  <si>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</si>
  <si>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</si>
  <si>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</si>
  <si>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</si>
  <si>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</si>
  <si>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</si>
  <si>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</si>
  <si>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</si>
  <si>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</si>
  <si>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</si>
  <si>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</si>
  <si>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</si>
  <si>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</si>
  <si>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</si>
  <si>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</si>
  <si>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</si>
  <si>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</si>
  <si>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</si>
  <si>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</si>
  <si>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</si>
  <si>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</si>
  <si>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</si>
  <si>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</si>
  <si>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</si>
  <si>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</si>
  <si>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</si>
  <si>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</si>
  <si>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</si>
  <si>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</si>
  <si>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</si>
  <si>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</si>
  <si>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</si>
  <si>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</si>
  <si>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</si>
  <si>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</si>
  <si>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</si>
  <si>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</si>
  <si>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</si>
  <si>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</si>
  <si>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</si>
  <si>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</si>
  <si>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</si>
  <si>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</si>
  <si>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</si>
  <si>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</si>
  <si>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</si>
  <si>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</si>
  <si>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</si>
  <si>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</si>
  <si>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</si>
  <si>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</si>
  <si>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</si>
  <si>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</si>
  <si>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</si>
  <si>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</si>
  <si>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</si>
  <si>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</si>
  <si>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</si>
  <si>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</si>
  <si>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</si>
  <si>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</si>
  <si>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</si>
  <si>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</si>
  <si>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</si>
  <si>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</si>
  <si>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</si>
  <si>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</si>
  <si>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</si>
  <si>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</si>
  <si>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</si>
  <si>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</si>
  <si>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</si>
  <si>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</si>
  <si>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</si>
  <si>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</si>
  <si>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</si>
  <si>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</si>
  <si>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</si>
  <si>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</si>
  <si>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</si>
  <si>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</si>
  <si>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</si>
  <si>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</si>
  <si>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</si>
  <si>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</si>
  <si>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</si>
  <si>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</si>
  <si>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</si>
  <si>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</si>
  <si>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</si>
  <si>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</si>
  <si>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</si>
  <si>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</si>
  <si>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</si>
  <si>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</si>
  <si>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</si>
  <si>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</si>
  <si>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</si>
  <si>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</si>
  <si>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</si>
  <si>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</si>
  <si>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</si>
  <si>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</si>
  <si>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</si>
  <si>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</si>
  <si>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</si>
  <si>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</si>
  <si>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</si>
  <si>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</si>
  <si>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</si>
  <si>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</si>
  <si>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</si>
  <si>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</si>
  <si>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</si>
  <si>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</si>
  <si>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</si>
  <si>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</si>
  <si>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</si>
  <si>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</si>
  <si>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</si>
  <si>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</si>
  <si>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</si>
  <si>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</si>
  <si>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</si>
  <si>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</si>
  <si>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</si>
  <si>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</si>
  <si>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</si>
  <si>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</si>
  <si>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</si>
  <si>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</si>
  <si>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</si>
  <si>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</si>
  <si>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</si>
  <si>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</si>
  <si>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</si>
  <si>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</si>
  <si>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</si>
  <si>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</si>
  <si>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</si>
  <si>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</si>
  <si>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</si>
  <si>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</si>
  <si>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</si>
  <si>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</si>
  <si>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</si>
  <si>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</si>
  <si>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</si>
  <si>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</si>
  <si>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</si>
  <si>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</si>
  <si>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</si>
  <si>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</si>
  <si>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</si>
  <si>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</si>
  <si>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</si>
  <si>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</si>
  <si>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</si>
  <si>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</si>
  <si>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</si>
  <si>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</si>
  <si>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</si>
  <si>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</si>
  <si>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</si>
  <si>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</si>
  <si>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</si>
  <si>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</si>
  <si>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</si>
  <si>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</si>
  <si>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</si>
  <si>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</si>
  <si>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</si>
  <si>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</si>
  <si>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</si>
  <si>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</si>
  <si>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</si>
  <si>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</si>
  <si>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</si>
  <si>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</si>
  <si>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</si>
  <si>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</si>
  <si>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</si>
  <si>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</si>
  <si>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</si>
  <si>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</si>
  <si>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</si>
  <si>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</si>
  <si>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</si>
  <si>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</si>
  <si>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</si>
  <si>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</si>
  <si>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</si>
  <si>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</si>
  <si>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</si>
  <si>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</si>
  <si>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</si>
  <si>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</si>
  <si>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</si>
  <si>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</si>
  <si>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</si>
  <si>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</si>
  <si>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</si>
  <si>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</si>
  <si>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</si>
  <si>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</si>
  <si>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</si>
  <si>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</si>
  <si>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</si>
  <si>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</si>
  <si>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</si>
  <si>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</si>
  <si>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</si>
  <si>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</si>
  <si>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</si>
  <si>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</si>
  <si>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</si>
  <si>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</si>
  <si>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</si>
  <si>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</si>
  <si>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</si>
  <si>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</si>
  <si>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</si>
  <si>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</si>
  <si>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</si>
  <si>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</si>
  <si>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</si>
  <si>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</si>
  <si>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</si>
  <si>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</si>
  <si>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</si>
  <si>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</si>
  <si>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</si>
  <si>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</si>
  <si>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</si>
  <si>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</si>
  <si>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</si>
  <si>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</si>
  <si>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</si>
  <si>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</si>
  <si>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</si>
  <si>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</si>
  <si>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</si>
  <si>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</si>
  <si>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</si>
  <si>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</si>
  <si>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</si>
  <si>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</si>
  <si>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</si>
  <si>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</si>
  <si>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</si>
  <si>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</si>
  <si>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</si>
  <si>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</si>
  <si>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</si>
  <si>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</si>
  <si>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</si>
  <si>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</si>
  <si>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</si>
  <si>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</si>
  <si>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</si>
  <si>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</si>
  <si>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</si>
  <si>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</si>
  <si>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</si>
  <si>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</si>
  <si>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</si>
  <si>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</si>
  <si>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</si>
  <si>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</si>
  <si>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</si>
  <si>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</si>
  <si>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</si>
  <si>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</si>
  <si>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</si>
  <si>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</si>
  <si>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</si>
  <si>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</si>
  <si>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</si>
  <si>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</si>
  <si>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</si>
  <si>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</si>
  <si>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</si>
  <si>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</si>
  <si>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</si>
  <si>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</si>
  <si>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</si>
  <si>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</si>
  <si>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</si>
  <si>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</si>
  <si>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</si>
  <si>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</si>
  <si>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</si>
  <si>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</si>
  <si>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</si>
  <si>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</si>
  <si>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</si>
  <si>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</si>
  <si>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</si>
  <si>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</si>
  <si>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</si>
  <si>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</si>
  <si>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</si>
  <si>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</si>
  <si>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</si>
  <si>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</si>
  <si>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</si>
  <si>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</si>
  <si>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</si>
  <si>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</si>
  <si>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</si>
  <si>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</si>
  <si>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</si>
  <si>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</si>
  <si>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</si>
  <si>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</si>
  <si>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</si>
  <si>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</si>
  <si>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</si>
  <si>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</si>
  <si>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</si>
  <si>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</si>
  <si>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</si>
  <si>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</si>
  <si>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</si>
  <si>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</si>
  <si>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</si>
  <si>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</si>
  <si>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</si>
  <si>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</si>
  <si>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</si>
  <si>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</si>
  <si>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</si>
  <si>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</si>
  <si>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</si>
  <si>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</si>
  <si>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</si>
  <si>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</si>
  <si>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</si>
  <si>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</si>
  <si>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</si>
  <si>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</si>
  <si>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</si>
  <si>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</si>
  <si>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</si>
  <si>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</si>
  <si>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</si>
  <si>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</si>
  <si>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</si>
  <si>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</si>
  <si>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</si>
  <si>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</si>
  <si>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</si>
  <si>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</si>
  <si>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</si>
  <si>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</si>
  <si>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</si>
  <si>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</si>
  <si>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</si>
  <si>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</si>
  <si>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</si>
  <si>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</si>
  <si>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</si>
  <si>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</si>
  <si>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</si>
  <si>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</si>
  <si>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</si>
  <si>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</si>
  <si>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</si>
  <si>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</si>
  <si>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</si>
  <si>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</si>
  <si>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</si>
  <si>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</si>
  <si>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</si>
  <si>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</si>
  <si>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</si>
  <si>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</si>
  <si>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</si>
  <si>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</si>
  <si>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</si>
  <si>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</si>
  <si>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</si>
  <si>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</si>
  <si>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</si>
  <si>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</si>
  <si>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</si>
  <si>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</si>
  <si>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</si>
  <si>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</si>
  <si>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</si>
  <si>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</si>
  <si>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</si>
  <si>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</si>
  <si>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</si>
  <si>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</si>
  <si>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</si>
  <si>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</si>
  <si>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</si>
  <si>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</si>
  <si>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</si>
  <si>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</si>
  <si>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</si>
  <si>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</si>
  <si>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</si>
  <si>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</si>
  <si>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</si>
  <si>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</si>
  <si>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</si>
  <si>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</si>
  <si>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</si>
  <si>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</si>
  <si>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</si>
  <si>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</si>
  <si>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</si>
  <si>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</si>
  <si>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</si>
  <si>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</si>
  <si>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</si>
  <si>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</si>
  <si>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</si>
  <si>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</si>
  <si>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</si>
  <si>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</si>
  <si>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</si>
  <si>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</si>
  <si>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</si>
  <si>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</si>
  <si>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</si>
  <si>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</si>
  <si>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</si>
  <si>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</si>
  <si>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</si>
  <si>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</si>
  <si>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</si>
  <si>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</si>
  <si>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</si>
  <si>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</si>
  <si>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</si>
  <si>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</si>
  <si>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</si>
  <si>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</si>
  <si>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</si>
  <si>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</si>
  <si>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</si>
  <si>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</si>
  <si>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</si>
  <si>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</si>
  <si>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</si>
  <si>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</si>
  <si>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</si>
  <si>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</si>
  <si>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</si>
  <si>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</si>
  <si>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</si>
  <si>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</si>
  <si>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</si>
  <si>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</si>
  <si>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</si>
  <si>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</si>
  <si>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</si>
  <si>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</si>
  <si>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</si>
  <si>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</si>
  <si>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</si>
  <si>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</si>
  <si>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1 &lt; 30 days</t>
  </si>
  <si>
    <t>30 - 60 days</t>
  </si>
  <si>
    <t>60 - 90 days</t>
  </si>
  <si>
    <t>90 - 180 days</t>
  </si>
  <si>
    <t>Performing</t>
  </si>
  <si>
    <t>Reporting Date: 20/09/2023</t>
  </si>
  <si>
    <t>Cut-off Date: 31/08/2023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</si>
</sst>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2803</v>
      </c>
      <c r="G9" s="7"/>
      <c r="H9" s="7"/>
      <c r="I9" s="7"/>
      <c r="J9" s="8"/>
    </row>
    <row r="10" ht="21">
      <c r="B10" s="6"/>
      <c r="C10" s="7"/>
      <c r="D10" s="7"/>
      <c r="E10" s="7"/>
      <c r="F10" s="13" t="s">
        <v>2804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45169</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38367.43293676</v>
      </c>
      <c r="F38" s="83"/>
      <c r="H38" s="64"/>
      <c r="L38" s="64"/>
      <c r="M38" s="64"/>
    </row>
    <row r="39">
      <c r="A39" s="66" t="s">
        <v>64</v>
      </c>
      <c r="B39" s="83" t="s">
        <v>65</v>
      </c>
      <c r="C39" s="301">
        <v>30000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0.20391443122533331</v>
      </c>
      <c r="E45" s="181"/>
      <c r="F45" s="181">
        <v>0.075</v>
      </c>
      <c r="G45" s="362" t="s">
        <v>2673</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38367.43293676</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38367.43293676</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16.12040354</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16.724942</v>
      </c>
      <c r="D70" s="187" t="s">
        <v>1153</v>
      </c>
      <c r="E70" s="62"/>
      <c r="F70" s="199">
        <f>IF($C$77=0,"",IF(C70="[for completion]","",C70/$C$77))</f>
        <v>0.0004359150644560012</v>
      </c>
      <c r="G70" s="199" t="str">
        <f>IF($D$66="ND2","ND2",IF(OR(D70="ND2",D70=""),"",D70/$D$77))</f>
        <v>ND2</v>
      </c>
      <c r="H70" s="64"/>
      <c r="L70" s="64"/>
      <c r="M70" s="64"/>
      <c r="N70" s="96"/>
    </row>
    <row r="71">
      <c r="A71" s="66" t="s">
        <v>110</v>
      </c>
      <c r="B71" s="177" t="s">
        <v>1467</v>
      </c>
      <c r="C71" s="187">
        <v>32.712645</v>
      </c>
      <c r="D71" s="187" t="s">
        <v>1153</v>
      </c>
      <c r="E71" s="62"/>
      <c r="F71" s="199">
        <f>IF($C$77=0,"",IF(C71="[for completion]","",C71/$C$77))</f>
        <v>0.0008526149001713301</v>
      </c>
      <c r="G71" s="199" t="str">
        <f>IF($D$66="ND2","ND2",IF(OR(D71="ND2",D71=""),"",D71/$D$77))</f>
        <v>ND2</v>
      </c>
      <c r="H71" s="64"/>
      <c r="L71" s="64"/>
      <c r="M71" s="64"/>
      <c r="N71" s="96"/>
    </row>
    <row r="72">
      <c r="A72" s="66" t="s">
        <v>111</v>
      </c>
      <c r="B72" s="176" t="s">
        <v>1468</v>
      </c>
      <c r="C72" s="187">
        <v>50.891217</v>
      </c>
      <c r="D72" s="187" t="s">
        <v>1153</v>
      </c>
      <c r="E72" s="62"/>
      <c r="F72" s="199">
        <f>IF($C$77=0,"",IF(C72="[for completion]","",C72/$C$77))</f>
        <v>0.0013264170446031648</v>
      </c>
      <c r="G72" s="199" t="str">
        <f>IF($D$66="ND2","ND2",IF(OR(D72="ND2",D72=""),"",D72/$D$77))</f>
        <v>ND2</v>
      </c>
      <c r="H72" s="64"/>
      <c r="L72" s="64"/>
      <c r="M72" s="64"/>
      <c r="N72" s="96"/>
    </row>
    <row r="73">
      <c r="A73" s="66" t="s">
        <v>112</v>
      </c>
      <c r="B73" s="176" t="s">
        <v>1469</v>
      </c>
      <c r="C73" s="187">
        <v>83.821943</v>
      </c>
      <c r="D73" s="187" t="s">
        <v>1153</v>
      </c>
      <c r="E73" s="62"/>
      <c r="F73" s="199">
        <f>IF($C$77=0,"",IF(C73="[for completion]","",C73/$C$77))</f>
        <v>0.002184715958098525</v>
      </c>
      <c r="G73" s="199" t="str">
        <f>IF($D$66="ND2","ND2",IF(OR(D73="ND2",D73=""),"",D73/$D$77))</f>
        <v>ND2</v>
      </c>
      <c r="H73" s="64"/>
      <c r="L73" s="64"/>
      <c r="M73" s="64"/>
      <c r="N73" s="96"/>
    </row>
    <row r="74">
      <c r="A74" s="66" t="s">
        <v>113</v>
      </c>
      <c r="B74" s="176" t="s">
        <v>1470</v>
      </c>
      <c r="C74" s="187">
        <v>116.865288</v>
      </c>
      <c r="D74" s="187" t="s">
        <v>1153</v>
      </c>
      <c r="E74" s="62"/>
      <c r="F74" s="199">
        <f>IF($C$77=0,"",IF(C74="[for completion]","",C74/$C$77))</f>
        <v>0.003045950147461746</v>
      </c>
      <c r="G74" s="199" t="str">
        <f>IF($D$66="ND2","ND2",IF(OR(D74="ND2",D74=""),"",D74/$D$77))</f>
        <v>ND2</v>
      </c>
      <c r="H74" s="64"/>
      <c r="L74" s="64"/>
      <c r="M74" s="64"/>
      <c r="N74" s="96"/>
    </row>
    <row r="75">
      <c r="A75" s="66" t="s">
        <v>114</v>
      </c>
      <c r="B75" s="176" t="s">
        <v>1471</v>
      </c>
      <c r="C75" s="187">
        <v>1678.500629</v>
      </c>
      <c r="D75" s="187" t="s">
        <v>1153</v>
      </c>
      <c r="E75" s="62"/>
      <c r="F75" s="199">
        <f>IF($C$77=0,"",IF(C75="[for completion]","",C75/$C$77))</f>
        <v>0.0437480566378032</v>
      </c>
      <c r="G75" s="199" t="str">
        <f>IF($D$66="ND2","ND2",IF(OR(D75="ND2",D75=""),"",D75/$D$77))</f>
        <v>ND2</v>
      </c>
      <c r="H75" s="64"/>
      <c r="L75" s="64"/>
      <c r="M75" s="64"/>
      <c r="N75" s="96"/>
    </row>
    <row r="76">
      <c r="A76" s="66" t="s">
        <v>115</v>
      </c>
      <c r="B76" s="176" t="s">
        <v>1472</v>
      </c>
      <c r="C76" s="187">
        <v>36387.916269</v>
      </c>
      <c r="D76" s="187" t="s">
        <v>1153</v>
      </c>
      <c r="E76" s="62"/>
      <c r="F76" s="199">
        <f>IF($C$77=0,"",IF(C76="[for completion]","",C76/$C$77))</f>
        <v>0.948406330247406</v>
      </c>
      <c r="G76" s="199" t="str">
        <f>IF($D$66="ND2","ND2",IF(OR(D76="ND2",D76=""),"",D76/$D$77))</f>
        <v>ND2</v>
      </c>
      <c r="H76" s="64"/>
      <c r="L76" s="64"/>
      <c r="M76" s="64"/>
      <c r="N76" s="96"/>
    </row>
    <row r="77">
      <c r="A77" s="66" t="s">
        <v>116</v>
      </c>
      <c r="B77" s="100" t="s">
        <v>95</v>
      </c>
      <c r="C77" s="189">
        <f>SUM(C70:C76)</f>
        <v>38367.432933000004</v>
      </c>
      <c r="D77" s="189">
        <f>SUM(D70:D76)</f>
        <v>0</v>
      </c>
      <c r="E77" s="83"/>
      <c r="F77" s="200">
        <f>SUM(F70:F76)</f>
        <v>0.9999999999999999</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3.23385</v>
      </c>
      <c r="D79" s="189" t="s">
        <v>1153</v>
      </c>
      <c r="E79" s="83"/>
      <c r="F79" s="199">
        <f>IF($C$77=0,"",IF(C79="","",C79/$C$77))</f>
        <v>8.428632704322918E-05</v>
      </c>
      <c r="G79" s="199" t="str">
        <f>IF($D$66="ND2","ND2",IF(OR(D79="ND2",D79=""),"",D79/$D$77))</f>
        <v>ND2</v>
      </c>
      <c r="H79" s="64"/>
      <c r="L79" s="64"/>
      <c r="M79" s="64"/>
      <c r="N79" s="96"/>
    </row>
    <row r="80" outlineLevel="1">
      <c r="A80" s="66" t="s">
        <v>121</v>
      </c>
      <c r="B80" s="101" t="s">
        <v>122</v>
      </c>
      <c r="C80" s="189">
        <v>13.491091</v>
      </c>
      <c r="D80" s="189" t="s">
        <v>1153</v>
      </c>
      <c r="E80" s="83"/>
      <c r="F80" s="199">
        <f>IF($C$77=0,"",IF(C80="","",C80/$C$77))</f>
        <v>0.0003516287113490007</v>
      </c>
      <c r="G80" s="199" t="str">
        <f>IF($D$66="ND2","ND2",IF(OR(D80="ND2",D80=""),"",D80/$D$77))</f>
        <v>ND2</v>
      </c>
      <c r="H80" s="64"/>
      <c r="L80" s="64"/>
      <c r="M80" s="64"/>
      <c r="N80" s="96"/>
    </row>
    <row r="81" outlineLevel="1">
      <c r="A81" s="66" t="s">
        <v>123</v>
      </c>
      <c r="B81" s="101" t="s">
        <v>124</v>
      </c>
      <c r="C81" s="189">
        <v>14.499994</v>
      </c>
      <c r="D81" s="189" t="s">
        <v>1153</v>
      </c>
      <c r="E81" s="83"/>
      <c r="F81" s="199">
        <f>IF($C$77=0,"",IF(C81="","",C81/$C$77))</f>
        <v>0.0003779245284749944</v>
      </c>
      <c r="G81" s="199" t="str">
        <f>IF($D$66="ND2","ND2",IF(OR(D81="ND2",D81=""),"",D81/$D$77))</f>
        <v>ND2</v>
      </c>
      <c r="H81" s="64"/>
      <c r="L81" s="64"/>
      <c r="M81" s="64"/>
      <c r="N81" s="96"/>
    </row>
    <row r="82" outlineLevel="1">
      <c r="A82" s="66" t="s">
        <v>125</v>
      </c>
      <c r="B82" s="101" t="s">
        <v>126</v>
      </c>
      <c r="C82" s="189">
        <v>18.21265</v>
      </c>
      <c r="D82" s="189" t="s">
        <v>1153</v>
      </c>
      <c r="E82" s="83"/>
      <c r="F82" s="199">
        <f>IF($C$77=0,"",IF(C82="","",C82/$C$77))</f>
        <v>0.00047469034563256423</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6.5805</v>
      </c>
      <c r="D89" s="191">
        <v>7.5805</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0.06666666666666667</v>
      </c>
      <c r="G94" s="199" t="str">
        <f>IF($D$100=0,"",IF(D94="[Mark as ND1 if not relevant]","",IF(D94="","",D94/$D$100)))</f>
        <v/>
      </c>
      <c r="H94" s="64"/>
      <c r="L94" s="64"/>
      <c r="M94" s="64"/>
      <c r="N94" s="96"/>
    </row>
    <row r="95">
      <c r="A95" s="66" t="s">
        <v>139</v>
      </c>
      <c r="B95" s="177" t="s">
        <v>1468</v>
      </c>
      <c r="C95" s="187">
        <v>2500</v>
      </c>
      <c r="D95" s="187" t="s">
        <v>1153</v>
      </c>
      <c r="E95" s="62"/>
      <c r="F95" s="199">
        <f>IF($C$100=0,"",IF(C95="[for completion]","",IF(C95="","",C95/$C$100)))</f>
        <v>0.08333333333333333</v>
      </c>
      <c r="G95" s="199" t="str">
        <f>IF($D$100=0,"",IF(D95="[Mark as ND1 if not relevant]","",IF(D95="","",D95/$D$100)))</f>
        <v/>
      </c>
      <c r="H95" s="64"/>
      <c r="L95" s="64"/>
      <c r="M95" s="64"/>
      <c r="N95" s="96"/>
    </row>
    <row r="96">
      <c r="A96" s="66" t="s">
        <v>140</v>
      </c>
      <c r="B96" s="177" t="s">
        <v>1469</v>
      </c>
      <c r="C96" s="187">
        <v>4500</v>
      </c>
      <c r="D96" s="187" t="s">
        <v>1153</v>
      </c>
      <c r="E96" s="62"/>
      <c r="F96" s="199">
        <f>IF($C$100=0,"",IF(C96="[for completion]","",IF(C96="","",C96/$C$100)))</f>
        <v>0.15</v>
      </c>
      <c r="G96" s="199" t="str">
        <f>IF($D$100=0,"",IF(D96="[Mark as ND1 if not relevant]","",IF(D96="","",D96/$D$100)))</f>
        <v/>
      </c>
      <c r="H96" s="64"/>
      <c r="L96" s="64"/>
      <c r="M96" s="64"/>
      <c r="N96" s="96"/>
    </row>
    <row r="97">
      <c r="A97" s="66" t="s">
        <v>141</v>
      </c>
      <c r="B97" s="177" t="s">
        <v>1470</v>
      </c>
      <c r="C97" s="187">
        <v>2500</v>
      </c>
      <c r="D97" s="187" t="s">
        <v>1153</v>
      </c>
      <c r="E97" s="62"/>
      <c r="F97" s="199">
        <f>IF($C$100=0,"",IF(C97="[for completion]","",IF(C97="","",C97/$C$100)))</f>
        <v>0.08333333333333333</v>
      </c>
      <c r="G97" s="199" t="str">
        <f>IF($D$100=0,"",IF(D97="[Mark as ND1 if not relevant]","",IF(D97="","",D97/$D$100)))</f>
        <v/>
      </c>
      <c r="H97" s="64"/>
      <c r="L97" s="64"/>
      <c r="M97" s="64"/>
    </row>
    <row r="98">
      <c r="A98" s="66" t="s">
        <v>142</v>
      </c>
      <c r="B98" s="177" t="s">
        <v>1471</v>
      </c>
      <c r="C98" s="187">
        <v>15000</v>
      </c>
      <c r="D98" s="187" t="s">
        <v>1153</v>
      </c>
      <c r="E98" s="62"/>
      <c r="F98" s="199">
        <f>IF($C$100=0,"",IF(C98="[for completion]","",IF(C98="","",C98/$C$100)))</f>
        <v>0.5</v>
      </c>
      <c r="G98" s="199" t="str">
        <f>IF($D$100=0,"",IF(D98="[Mark as ND1 if not relevant]","",IF(D98="","",D98/$D$100)))</f>
        <v/>
      </c>
      <c r="H98" s="64"/>
      <c r="L98" s="64"/>
      <c r="M98" s="64"/>
    </row>
    <row r="99">
      <c r="A99" s="66" t="s">
        <v>143</v>
      </c>
      <c r="B99" s="177" t="s">
        <v>1472</v>
      </c>
      <c r="C99" s="187">
        <v>3500</v>
      </c>
      <c r="D99" s="187" t="s">
        <v>1153</v>
      </c>
      <c r="E99" s="62"/>
      <c r="F99" s="199">
        <f>IF($C$100=0,"",IF(C99="[for completion]","",IF(C99="","",C99/$C$100)))</f>
        <v>0.11666666666666667</v>
      </c>
      <c r="G99" s="199" t="str">
        <f>IF($D$100=0,"",IF(D99="[Mark as ND1 if not relevant]","",IF(D99="","",D99/$D$100)))</f>
        <v/>
      </c>
      <c r="H99" s="64"/>
      <c r="L99" s="64"/>
      <c r="M99" s="64"/>
    </row>
    <row r="100">
      <c r="A100" s="66" t="s">
        <v>144</v>
      </c>
      <c r="B100" s="100" t="s">
        <v>95</v>
      </c>
      <c r="C100" s="189">
        <f>SUM(C93:C99)</f>
        <v>30000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c r="D104" s="189" t="s">
        <v>1153</v>
      </c>
      <c r="E104" s="83"/>
      <c r="F104" s="199" t="str">
        <f>IF($C$100=0,"",IF(C104="","",IF(C104="","",C104/$C$100)))</f>
        <v/>
      </c>
      <c r="G104" s="199" t="str">
        <f>IF($D$100=0,"",IF(D104="","",IF(D104="","",D104/$D$100)))</f>
        <v/>
      </c>
      <c r="H104" s="64"/>
      <c r="L104" s="64"/>
      <c r="M104" s="64"/>
    </row>
    <row r="105" outlineLevel="1">
      <c r="A105" s="66" t="s">
        <v>149</v>
      </c>
      <c r="B105" s="101" t="s">
        <v>126</v>
      </c>
      <c r="C105" s="189">
        <v>2000</v>
      </c>
      <c r="D105" s="189" t="s">
        <v>1153</v>
      </c>
      <c r="E105" s="83"/>
      <c r="F105" s="199">
        <f>IF($C$100=0,"",IF(C105="","",IF(C105="","",C105/$C$100)))</f>
        <v>0.06666666666666667</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38367.4329</v>
      </c>
      <c r="D112" s="187">
        <v>38367.4329</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38367.4329</v>
      </c>
      <c r="D130" s="187">
        <f>SUM(D112:D129)</f>
        <v>38367.4329</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30000</v>
      </c>
      <c r="D138" s="187">
        <v>30000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30000</v>
      </c>
      <c r="D156" s="187">
        <f>SUM(D138:D155)</f>
        <v>30000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30000</v>
      </c>
      <c r="D164" s="187">
        <v>30000</v>
      </c>
      <c r="E164" s="104"/>
      <c r="F164" s="199">
        <f>IF($C$167=0,"",IF(C164="[for completion]","",IF(C164="","",C164/$C$167)))</f>
        <v>1</v>
      </c>
      <c r="G164" s="199">
        <f>IF($D$167=0,"",IF(D164="[for completion]","",IF(D164="","",D164/$D$167)))</f>
        <v>1</v>
      </c>
      <c r="H164" s="64"/>
      <c r="L164" s="64"/>
      <c r="M164" s="64"/>
      <c r="N164" s="96"/>
    </row>
    <row r="165">
      <c r="A165" s="66" t="s">
        <v>217</v>
      </c>
      <c r="B165" s="64" t="s">
        <v>218</v>
      </c>
      <c r="C165" s="187"/>
      <c r="D165" s="187"/>
      <c r="E165" s="104"/>
      <c r="F165" s="199" t="str">
        <f>IF($C$167=0,"",IF(C165="[for completion]","",IF(C165="","",C165/$C$167)))</f>
        <v/>
      </c>
      <c r="G165" s="199" t="str">
        <f>IF($D$167=0,"",IF(D165="[for completion]","",IF(D165="","",D165/$D$167)))</f>
        <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30000</v>
      </c>
      <c r="D167" s="202">
        <f>SUM(D164:D166)</f>
        <v>30000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2674</v>
      </c>
      <c r="C323" s="81" t="s">
        <v>2671</v>
      </c>
      <c r="H323" s="64"/>
      <c r="I323" s="96"/>
      <c r="J323" s="96"/>
      <c r="K323" s="96"/>
      <c r="L323" s="96"/>
      <c r="M323" s="96"/>
      <c r="N323" s="96"/>
    </row>
    <row r="324" outlineLevel="1">
      <c r="A324" s="66" t="s">
        <v>348</v>
      </c>
      <c r="B324" s="81" t="s">
        <v>2675</v>
      </c>
      <c r="C324" s="66" t="s">
        <v>2671</v>
      </c>
      <c r="H324" s="64"/>
      <c r="I324" s="96"/>
      <c r="J324" s="96"/>
      <c r="K324" s="96"/>
      <c r="L324" s="96"/>
      <c r="M324" s="96"/>
      <c r="N324" s="96"/>
    </row>
    <row r="325" outlineLevel="1">
      <c r="A325" s="66" t="s">
        <v>349</v>
      </c>
      <c r="B325" s="81" t="s">
        <v>2676</v>
      </c>
      <c r="C325" s="66" t="s">
        <v>2671</v>
      </c>
      <c r="H325" s="64"/>
      <c r="I325" s="96"/>
      <c r="J325" s="96"/>
      <c r="K325" s="96"/>
      <c r="L325" s="96"/>
      <c r="M325" s="96"/>
      <c r="N325" s="96"/>
    </row>
    <row r="326" outlineLevel="1">
      <c r="A326" s="66" t="s">
        <v>350</v>
      </c>
      <c r="B326" s="81" t="s">
        <v>2677</v>
      </c>
      <c r="C326" s="66" t="s">
        <v>2671</v>
      </c>
      <c r="H326" s="64"/>
      <c r="I326" s="96"/>
      <c r="J326" s="96"/>
      <c r="K326" s="96"/>
      <c r="L326" s="96"/>
      <c r="M326" s="96"/>
      <c r="N326" s="96"/>
    </row>
    <row r="327" outlineLevel="1">
      <c r="A327" s="66" t="s">
        <v>351</v>
      </c>
      <c r="B327" s="81" t="s">
        <v>2678</v>
      </c>
      <c r="C327" s="66" t="s">
        <v>2671</v>
      </c>
      <c r="H327" s="64"/>
      <c r="I327" s="96"/>
      <c r="J327" s="96"/>
      <c r="K327" s="96"/>
      <c r="L327" s="96"/>
      <c r="M327" s="96"/>
      <c r="N327" s="96"/>
    </row>
    <row r="328" outlineLevel="1">
      <c r="A328" s="66" t="s">
        <v>352</v>
      </c>
      <c r="B328" s="81" t="s">
        <v>2679</v>
      </c>
      <c r="C328" s="66" t="s">
        <v>2671</v>
      </c>
      <c r="H328" s="64"/>
      <c r="I328" s="96"/>
      <c r="J328" s="96"/>
      <c r="K328" s="96"/>
      <c r="L328" s="96"/>
      <c r="M328" s="96"/>
      <c r="N328" s="96"/>
    </row>
    <row r="329" outlineLevel="1">
      <c r="A329" s="66" t="s">
        <v>353</v>
      </c>
      <c r="B329" s="81" t="s">
        <v>2680</v>
      </c>
      <c r="C329" s="66" t="s">
        <v>2671</v>
      </c>
      <c r="H329" s="64"/>
      <c r="I329" s="96"/>
      <c r="J329" s="96"/>
      <c r="K329" s="96"/>
      <c r="L329" s="96"/>
      <c r="M329" s="96"/>
      <c r="N329" s="96"/>
    </row>
    <row r="330" outlineLevel="1">
      <c r="A330" s="66" t="s">
        <v>354</v>
      </c>
      <c r="B330" s="95" t="s">
        <v>2681</v>
      </c>
      <c r="C330" s="66" t="s">
        <v>2671</v>
      </c>
      <c r="H330" s="64"/>
      <c r="I330" s="96"/>
      <c r="J330" s="96"/>
      <c r="K330" s="96"/>
      <c r="L330" s="96"/>
      <c r="M330" s="96"/>
      <c r="N330" s="96"/>
    </row>
    <row r="331" outlineLevel="1">
      <c r="A331" s="66" t="s">
        <v>356</v>
      </c>
      <c r="B331" s="95" t="s">
        <v>2682</v>
      </c>
      <c r="C331" s="66" t="s">
        <v>2671</v>
      </c>
      <c r="H331" s="64"/>
      <c r="I331" s="96"/>
      <c r="J331" s="96"/>
      <c r="K331" s="96"/>
      <c r="L331" s="96"/>
      <c r="M331" s="96"/>
      <c r="N331" s="96"/>
    </row>
    <row r="332" outlineLevel="1">
      <c r="A332" s="66" t="s">
        <v>357</v>
      </c>
      <c r="B332" s="95" t="s">
        <v>2683</v>
      </c>
      <c r="C332" s="66" t="s">
        <v>2671</v>
      </c>
      <c r="H332" s="64"/>
      <c r="I332" s="96"/>
      <c r="J332" s="96"/>
      <c r="K332" s="96"/>
      <c r="L332" s="96"/>
      <c r="M332" s="96"/>
      <c r="N332" s="96"/>
    </row>
    <row r="333" outlineLevel="1">
      <c r="A333" s="66" t="s">
        <v>358</v>
      </c>
      <c r="B333" s="95" t="s">
        <v>2684</v>
      </c>
      <c r="C333" s="66" t="s">
        <v>2671</v>
      </c>
      <c r="H333" s="64"/>
      <c r="I333" s="96"/>
      <c r="J333" s="96"/>
      <c r="K333" s="96"/>
      <c r="L333" s="96"/>
      <c r="M333" s="96"/>
      <c r="N333" s="96"/>
    </row>
    <row r="334" outlineLevel="1">
      <c r="A334" s="66" t="s">
        <v>359</v>
      </c>
      <c r="B334" s="95" t="s">
        <v>2685</v>
      </c>
      <c r="C334" s="66" t="s">
        <v>2671</v>
      </c>
      <c r="H334" s="64"/>
      <c r="I334" s="96"/>
      <c r="J334" s="96"/>
      <c r="K334" s="96"/>
      <c r="L334" s="96"/>
      <c r="M334" s="96"/>
      <c r="N334" s="96"/>
    </row>
    <row r="335" outlineLevel="1">
      <c r="A335" s="66" t="s">
        <v>360</v>
      </c>
      <c r="B335" s="95" t="s">
        <v>2686</v>
      </c>
      <c r="C335" s="66" t="s">
        <v>2671</v>
      </c>
      <c r="H335" s="64"/>
      <c r="I335" s="96"/>
      <c r="J335" s="96"/>
      <c r="K335" s="96"/>
      <c r="L335" s="96"/>
      <c r="M335" s="96"/>
      <c r="N335" s="96"/>
    </row>
    <row r="336" outlineLevel="1">
      <c r="A336" s="66" t="s">
        <v>361</v>
      </c>
      <c r="B336" s="95" t="s">
        <v>2687</v>
      </c>
      <c r="C336" s="66" t="s">
        <v>2671</v>
      </c>
      <c r="H336" s="64"/>
      <c r="I336" s="96"/>
      <c r="J336" s="96"/>
      <c r="K336" s="96"/>
      <c r="L336" s="96"/>
      <c r="M336" s="96"/>
      <c r="N336" s="96"/>
    </row>
    <row r="337" outlineLevel="1">
      <c r="A337" s="66" t="s">
        <v>362</v>
      </c>
      <c r="B337" s="95" t="s">
        <v>2688</v>
      </c>
      <c r="C337" s="66" t="s">
        <v>2671</v>
      </c>
      <c r="H337" s="64"/>
      <c r="I337" s="96"/>
      <c r="J337" s="96"/>
      <c r="K337" s="96"/>
      <c r="L337" s="96"/>
      <c r="M337" s="96"/>
      <c r="N337" s="96"/>
    </row>
    <row r="338" outlineLevel="1">
      <c r="A338" s="66" t="s">
        <v>363</v>
      </c>
      <c r="B338" s="95" t="s">
        <v>2689</v>
      </c>
      <c r="C338" s="66" t="s">
        <v>2671</v>
      </c>
      <c r="H338" s="64"/>
      <c r="I338" s="96"/>
      <c r="J338" s="96"/>
      <c r="K338" s="96"/>
      <c r="L338" s="96"/>
      <c r="M338" s="96"/>
      <c r="N338" s="96"/>
    </row>
    <row r="339" outlineLevel="1">
      <c r="A339" s="66" t="s">
        <v>364</v>
      </c>
      <c r="B339" s="95" t="s">
        <v>2690</v>
      </c>
      <c r="C339" s="66" t="s">
        <v>2671</v>
      </c>
      <c r="H339" s="64"/>
      <c r="I339" s="96"/>
      <c r="J339" s="96"/>
      <c r="K339" s="96"/>
      <c r="L339" s="96"/>
      <c r="M339" s="96"/>
      <c r="N339" s="96"/>
    </row>
    <row r="340" outlineLevel="1">
      <c r="A340" s="66" t="s">
        <v>365</v>
      </c>
      <c r="B340" s="95" t="s">
        <v>2691</v>
      </c>
      <c r="C340" s="66" t="s">
        <v>2692</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2697</v>
      </c>
      <c r="C343" s="66" t="s">
        <v>2696</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2703</v>
      </c>
      <c r="H347" s="64"/>
      <c r="I347" s="96"/>
      <c r="J347" s="96"/>
      <c r="K347" s="96"/>
      <c r="L347" s="96"/>
      <c r="M347" s="96"/>
      <c r="N347" s="96"/>
    </row>
    <row r="348" outlineLevel="1">
      <c r="A348" s="66" t="s">
        <v>373</v>
      </c>
      <c r="B348" s="95" t="s">
        <v>355</v>
      </c>
      <c r="H348" s="64"/>
      <c r="I348" s="96"/>
      <c r="J348" s="96"/>
      <c r="K348" s="96"/>
      <c r="L348" s="96"/>
      <c r="M348" s="96"/>
      <c r="N348" s="96"/>
    </row>
    <row r="349" outlineLevel="1">
      <c r="A349" s="66" t="s">
        <v>374</v>
      </c>
      <c r="B349" s="95" t="s">
        <v>355</v>
      </c>
      <c r="H349" s="64"/>
      <c r="I349" s="96"/>
      <c r="J349" s="96"/>
      <c r="K349" s="96"/>
      <c r="L349" s="96"/>
      <c r="M349" s="96"/>
      <c r="N349" s="96"/>
    </row>
    <row r="350" outlineLevel="1">
      <c r="A350" s="66" t="s">
        <v>375</v>
      </c>
      <c r="B350" s="95" t="s">
        <v>355</v>
      </c>
      <c r="H350" s="64"/>
      <c r="I350" s="96"/>
      <c r="J350" s="96"/>
      <c r="K350" s="96"/>
      <c r="L350" s="96"/>
      <c r="M350" s="96"/>
      <c r="N350" s="96"/>
    </row>
    <row r="351" outlineLevel="1">
      <c r="A351" s="66" t="s">
        <v>376</v>
      </c>
      <c r="B351" s="95" t="s">
        <v>355</v>
      </c>
      <c r="H351" s="64"/>
      <c r="I351" s="96"/>
      <c r="J351" s="96"/>
      <c r="K351" s="96"/>
      <c r="L351" s="96"/>
      <c r="M351" s="96"/>
      <c r="N351" s="96"/>
    </row>
    <row r="352" outlineLevel="1">
      <c r="A352" s="66" t="s">
        <v>377</v>
      </c>
      <c r="B352" s="95" t="s">
        <v>355</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38367.43293676</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38367.43293676</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173924</v>
      </c>
      <c r="D28" s="311" t="str">
        <f>IF(C28="","","ND2")</f>
        <v>ND2</v>
      </c>
      <c r="F28" s="311">
        <f>IF(C28=0,"",IF(C28="","",C28))</f>
        <v>173924</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0.000286</v>
      </c>
      <c r="D36" s="179" t="str">
        <f>IF(C36="","","ND2")</f>
        <v>ND2</v>
      </c>
      <c r="E36" s="210"/>
      <c r="F36" s="179">
        <f>IF(C36=0,"",C36)</f>
        <v>0.000286</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2705</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2706</v>
      </c>
      <c r="C99" s="179">
        <v>0.02282997</v>
      </c>
      <c r="D99" s="179" t="str">
        <f>IF(C99="","","ND2")</f>
        <v>ND2</v>
      </c>
      <c r="E99" s="179"/>
      <c r="F99" s="179">
        <f>IF(C99="","",C99)</f>
        <v>0.02282997</v>
      </c>
      <c r="G99" s="145"/>
    </row>
    <row r="100">
      <c r="A100" s="145" t="s">
        <v>523</v>
      </c>
      <c r="B100" s="166" t="s">
        <v>2707</v>
      </c>
      <c r="C100" s="179">
        <v>0.02681304</v>
      </c>
      <c r="D100" s="179" t="str">
        <f>IF(C100="","","ND2")</f>
        <v>ND2</v>
      </c>
      <c r="E100" s="179"/>
      <c r="F100" s="179">
        <f>IF(C100="","",C100)</f>
        <v>0.02681304</v>
      </c>
      <c r="G100" s="145"/>
    </row>
    <row r="101">
      <c r="A101" s="145" t="s">
        <v>524</v>
      </c>
      <c r="B101" s="166" t="s">
        <v>2708</v>
      </c>
      <c r="C101" s="179">
        <v>0.02430183</v>
      </c>
      <c r="D101" s="179" t="str">
        <f>IF(C101="","","ND2")</f>
        <v>ND2</v>
      </c>
      <c r="E101" s="179"/>
      <c r="F101" s="179">
        <f>IF(C101="","",C101)</f>
        <v>0.02430183</v>
      </c>
      <c r="G101" s="145"/>
    </row>
    <row r="102">
      <c r="A102" s="145" t="s">
        <v>525</v>
      </c>
      <c r="B102" s="166" t="s">
        <v>2709</v>
      </c>
      <c r="C102" s="179">
        <v>0.04940611</v>
      </c>
      <c r="D102" s="179" t="str">
        <f>IF(C102="","","ND2")</f>
        <v>ND2</v>
      </c>
      <c r="E102" s="179"/>
      <c r="F102" s="179">
        <f>IF(C102="","",C102)</f>
        <v>0.04940611</v>
      </c>
      <c r="G102" s="145"/>
    </row>
    <row r="103">
      <c r="A103" s="145" t="s">
        <v>526</v>
      </c>
      <c r="B103" s="166" t="s">
        <v>2710</v>
      </c>
      <c r="C103" s="179">
        <v>0.11827272</v>
      </c>
      <c r="D103" s="179" t="str">
        <f>IF(C103="","","ND2")</f>
        <v>ND2</v>
      </c>
      <c r="E103" s="179"/>
      <c r="F103" s="179">
        <f>IF(C103="","",C103)</f>
        <v>0.11827272</v>
      </c>
      <c r="G103" s="145"/>
    </row>
    <row r="104">
      <c r="A104" s="145" t="s">
        <v>527</v>
      </c>
      <c r="B104" s="166" t="s">
        <v>2711</v>
      </c>
      <c r="C104" s="179">
        <v>0.23716826</v>
      </c>
      <c r="D104" s="179" t="str">
        <f>IF(C104="","","ND2")</f>
        <v>ND2</v>
      </c>
      <c r="E104" s="179"/>
      <c r="F104" s="179">
        <f>IF(C104="","",C104)</f>
        <v>0.23716826</v>
      </c>
      <c r="G104" s="145"/>
    </row>
    <row r="105">
      <c r="A105" s="145" t="s">
        <v>528</v>
      </c>
      <c r="B105" s="166" t="s">
        <v>2712</v>
      </c>
      <c r="C105" s="179">
        <v>0.22868604</v>
      </c>
      <c r="D105" s="179" t="str">
        <f>IF(C105="","","ND2")</f>
        <v>ND2</v>
      </c>
      <c r="E105" s="179"/>
      <c r="F105" s="179">
        <f>IF(C105="","",C105)</f>
        <v>0.22868604</v>
      </c>
      <c r="G105" s="145"/>
    </row>
    <row r="106">
      <c r="A106" s="145" t="s">
        <v>529</v>
      </c>
      <c r="B106" s="166" t="s">
        <v>2713</v>
      </c>
      <c r="C106" s="179">
        <v>0.01440945</v>
      </c>
      <c r="D106" s="179" t="str">
        <f>IF(C106="","","ND2")</f>
        <v>ND2</v>
      </c>
      <c r="E106" s="179"/>
      <c r="F106" s="179">
        <f>IF(C106="","",C106)</f>
        <v>0.01440945</v>
      </c>
      <c r="G106" s="145"/>
    </row>
    <row r="107">
      <c r="A107" s="145" t="s">
        <v>530</v>
      </c>
      <c r="B107" s="166" t="s">
        <v>2714</v>
      </c>
      <c r="C107" s="179">
        <v>0.12399014</v>
      </c>
      <c r="D107" s="179" t="str">
        <f>IF(C107="","","ND2")</f>
        <v>ND2</v>
      </c>
      <c r="E107" s="179"/>
      <c r="F107" s="179">
        <f>IF(C107="","",C107)</f>
        <v>0.12399014</v>
      </c>
      <c r="G107" s="145"/>
    </row>
    <row r="108">
      <c r="A108" s="145" t="s">
        <v>531</v>
      </c>
      <c r="B108" s="166" t="s">
        <v>2715</v>
      </c>
      <c r="C108" s="179">
        <v>0.08866341</v>
      </c>
      <c r="D108" s="179" t="str">
        <f>IF(C108="","","ND2")</f>
        <v>ND2</v>
      </c>
      <c r="E108" s="179"/>
      <c r="F108" s="179">
        <f>IF(C108="","",C108)</f>
        <v>0.08866341</v>
      </c>
      <c r="G108" s="145"/>
    </row>
    <row r="109">
      <c r="A109" s="145" t="s">
        <v>532</v>
      </c>
      <c r="B109" s="166" t="s">
        <v>2716</v>
      </c>
      <c r="C109" s="179">
        <v>0.03478906</v>
      </c>
      <c r="D109" s="179" t="str">
        <f>IF(C109="","","ND2")</f>
        <v>ND2</v>
      </c>
      <c r="E109" s="179"/>
      <c r="F109" s="179">
        <f>IF(C109="","",C109)</f>
        <v>0.03478906</v>
      </c>
      <c r="G109" s="145"/>
    </row>
    <row r="110">
      <c r="A110" s="145" t="s">
        <v>533</v>
      </c>
      <c r="B110" s="166" t="s">
        <v>2717</v>
      </c>
      <c r="C110" s="179">
        <v>0.03066996</v>
      </c>
      <c r="D110" s="179" t="str">
        <f>IF(C110="","","ND2")</f>
        <v>ND2</v>
      </c>
      <c r="E110" s="179"/>
      <c r="F110" s="179">
        <f>IF(C110="","",C110)</f>
        <v>0.03066996</v>
      </c>
      <c r="G110" s="145"/>
    </row>
    <row r="111">
      <c r="A111" s="145" t="s">
        <v>534</v>
      </c>
      <c r="B111" s="166" t="s">
        <v>2718</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2719</v>
      </c>
      <c r="C150" s="179">
        <v>0.96450876</v>
      </c>
      <c r="D150" s="179" t="str">
        <f>IF(C150="","","ND2")</f>
        <v>ND2</v>
      </c>
      <c r="E150" s="180"/>
      <c r="F150" s="179">
        <f>IF(C150="","",C150)</f>
        <v>0.96450876</v>
      </c>
    </row>
    <row r="151">
      <c r="A151" s="145" t="s">
        <v>556</v>
      </c>
      <c r="B151" s="145" t="s">
        <v>2720</v>
      </c>
      <c r="C151" s="179">
        <v>0.03549124</v>
      </c>
      <c r="D151" s="179" t="str">
        <f>IF(C151="","","ND2")</f>
        <v>ND2</v>
      </c>
      <c r="E151" s="180"/>
      <c r="F151" s="179">
        <f>IF(C151="","",C151)</f>
        <v>0.03549124</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145" t="s">
        <v>2721</v>
      </c>
      <c r="C160" s="179">
        <v>0.388109</v>
      </c>
      <c r="D160" s="179" t="str">
        <f>IF(C160="","","ND2")</f>
        <v>ND2</v>
      </c>
      <c r="E160" s="180"/>
      <c r="F160" s="179">
        <f>IF(C160="","",C160)</f>
        <v>0.388109</v>
      </c>
    </row>
    <row r="161">
      <c r="A161" s="145" t="s">
        <v>568</v>
      </c>
      <c r="B161" s="145" t="s">
        <v>569</v>
      </c>
      <c r="C161" s="179">
        <v>0.55747812</v>
      </c>
      <c r="D161" s="179" t="str">
        <f>IF(C161="","","ND2")</f>
        <v>ND2</v>
      </c>
      <c r="E161" s="180"/>
      <c r="F161" s="179">
        <f>IF(C161="","",C161)</f>
        <v>0.55747812</v>
      </c>
    </row>
    <row r="162">
      <c r="A162" s="145" t="s">
        <v>570</v>
      </c>
      <c r="B162" s="145" t="s">
        <v>93</v>
      </c>
      <c r="C162" s="179">
        <v>0.05441288</v>
      </c>
      <c r="D162" s="179" t="str">
        <f>IF(C162="","","ND2")</f>
        <v>ND2</v>
      </c>
      <c r="E162" s="180"/>
      <c r="F162" s="179">
        <f>IF(C162="","",C162)</f>
        <v>0.05441288</v>
      </c>
    </row>
    <row r="163" outlineLevel="1">
      <c r="A163" s="145" t="s">
        <v>571</v>
      </c>
      <c r="E163" s="141"/>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2722</v>
      </c>
      <c r="C170" s="179">
        <v>0.02329844</v>
      </c>
      <c r="D170" s="179" t="str">
        <f>IF(C170="","","ND2")</f>
        <v>ND2</v>
      </c>
      <c r="E170" s="180"/>
      <c r="F170" s="179">
        <f>IF(C170="","",C170)</f>
        <v>0.02329844</v>
      </c>
    </row>
    <row r="171">
      <c r="A171" s="145" t="s">
        <v>580</v>
      </c>
      <c r="B171" s="167" t="s">
        <v>2723</v>
      </c>
      <c r="C171" s="179">
        <v>0.14183536</v>
      </c>
      <c r="D171" s="179" t="str">
        <f>IF(C171="","","ND2")</f>
        <v>ND2</v>
      </c>
      <c r="E171" s="180"/>
      <c r="F171" s="179">
        <f>IF(C171="","",C171)</f>
        <v>0.14183536</v>
      </c>
    </row>
    <row r="172">
      <c r="A172" s="145" t="s">
        <v>582</v>
      </c>
      <c r="B172" s="167" t="s">
        <v>2724</v>
      </c>
      <c r="C172" s="179">
        <v>0.20377891</v>
      </c>
      <c r="D172" s="179" t="str">
        <f>IF(C172="","","ND2")</f>
        <v>ND2</v>
      </c>
      <c r="E172" s="179"/>
      <c r="F172" s="179">
        <f>IF(C172="","",C172)</f>
        <v>0.20377891</v>
      </c>
    </row>
    <row r="173">
      <c r="A173" s="145" t="s">
        <v>584</v>
      </c>
      <c r="B173" s="167" t="s">
        <v>2725</v>
      </c>
      <c r="C173" s="179">
        <v>0.25693401</v>
      </c>
      <c r="D173" s="179" t="str">
        <f>IF(C173="","","ND2")</f>
        <v>ND2</v>
      </c>
      <c r="E173" s="179"/>
      <c r="F173" s="179">
        <f>IF(C173="","",C173)</f>
        <v>0.25693401</v>
      </c>
    </row>
    <row r="174">
      <c r="A174" s="145" t="s">
        <v>586</v>
      </c>
      <c r="B174" s="167" t="s">
        <v>2726</v>
      </c>
      <c r="C174" s="179">
        <v>0.37415328</v>
      </c>
      <c r="D174" s="179" t="str">
        <f>IF(C174="","","ND2")</f>
        <v>ND2</v>
      </c>
      <c r="E174" s="179"/>
      <c r="F174" s="179">
        <f>IF(C174="","",C174)</f>
        <v>0.37415328</v>
      </c>
    </row>
    <row r="175" outlineLevel="1">
      <c r="A175" s="145" t="s">
        <v>588</v>
      </c>
      <c r="B175" s="164" t="s">
        <v>2718</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2727</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220.59884165934545</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2728</v>
      </c>
      <c r="C190" s="208">
        <v>83.14687918</v>
      </c>
      <c r="D190" s="211">
        <v>6232</v>
      </c>
      <c r="E190" s="172"/>
      <c r="F190" s="207">
        <f>IF($C$214=0,"",IF(C190="[for completion]","",IF(C190="","",C190/$C$214)))</f>
        <v>0.0021671212488218526</v>
      </c>
      <c r="G190" s="207">
        <f>IF($D$214=0,"",IF(D190="[for completion]","",IF(D190="","",D190/$D$214)))</f>
        <v>0.03583174260021619</v>
      </c>
    </row>
    <row r="191">
      <c r="A191" s="145" t="s">
        <v>606</v>
      </c>
      <c r="B191" s="166" t="s">
        <v>2729</v>
      </c>
      <c r="C191" s="208">
        <v>292.35754802</v>
      </c>
      <c r="D191" s="211">
        <v>7535</v>
      </c>
      <c r="E191" s="172"/>
      <c r="F191" s="207">
        <f>IF($C$214=0,"",IF(C191="[for completion]","",IF(C191="","",C191/$C$214)))</f>
        <v>0.00761994028899158</v>
      </c>
      <c r="G191" s="207">
        <f>IF($D$214=0,"",IF(D191="[for completion]","",IF(D191="","",D191/$D$214)))</f>
        <v>0.04332352061820105</v>
      </c>
    </row>
    <row r="192">
      <c r="A192" s="145" t="s">
        <v>607</v>
      </c>
      <c r="B192" s="166" t="s">
        <v>2730</v>
      </c>
      <c r="C192" s="208">
        <v>499.19771932</v>
      </c>
      <c r="D192" s="211">
        <v>7852</v>
      </c>
      <c r="E192" s="172"/>
      <c r="F192" s="207">
        <f>IF($C$214=0,"",IF(C192="[for completion]","",IF(C192="","",C192/$C$214)))</f>
        <v>0.01301097522325286</v>
      </c>
      <c r="G192" s="207">
        <f>IF($D$214=0,"",IF(D192="[for completion]","",IF(D192="","",D192/$D$214)))</f>
        <v>0.045146155792185096</v>
      </c>
    </row>
    <row r="193">
      <c r="A193" s="145" t="s">
        <v>608</v>
      </c>
      <c r="B193" s="166" t="s">
        <v>2731</v>
      </c>
      <c r="C193" s="208">
        <v>903.27561337</v>
      </c>
      <c r="D193" s="211">
        <v>10134</v>
      </c>
      <c r="E193" s="172"/>
      <c r="F193" s="207">
        <f>IF($C$214=0,"",IF(C193="[for completion]","",IF(C193="","",C193/$C$214)))</f>
        <v>0.023542769068205446</v>
      </c>
      <c r="G193" s="207">
        <f>IF($D$214=0,"",IF(D193="[for completion]","",IF(D193="","",D193/$D$214)))</f>
        <v>0.058266829189761046</v>
      </c>
    </row>
    <row r="194">
      <c r="A194" s="145" t="s">
        <v>609</v>
      </c>
      <c r="B194" s="166" t="s">
        <v>2732</v>
      </c>
      <c r="C194" s="208">
        <v>3555.16627204</v>
      </c>
      <c r="D194" s="211">
        <v>27884</v>
      </c>
      <c r="E194" s="172"/>
      <c r="F194" s="207">
        <f>IF($C$214=0,"",IF(C194="[for completion]","",IF(C194="","",C194/$C$214)))</f>
        <v>0.09266104088589625</v>
      </c>
      <c r="G194" s="207">
        <f>IF($D$214=0,"",IF(D194="[for completion]","",IF(D194="","",D194/$D$214)))</f>
        <v>0.16032289965732158</v>
      </c>
    </row>
    <row r="195">
      <c r="A195" s="145" t="s">
        <v>610</v>
      </c>
      <c r="B195" s="166" t="s">
        <v>2733</v>
      </c>
      <c r="C195" s="208">
        <v>5511.78929418</v>
      </c>
      <c r="D195" s="211">
        <v>31463</v>
      </c>
      <c r="E195" s="172"/>
      <c r="F195" s="207">
        <f>IF($C$214=0,"",IF(C195="[for completion]","",IF(C195="","",C195/$C$214)))</f>
        <v>0.14365801598623848</v>
      </c>
      <c r="G195" s="207">
        <f>IF($D$214=0,"",IF(D195="[for completion]","",IF(D195="","",D195/$D$214)))</f>
        <v>0.1809008532462455</v>
      </c>
    </row>
    <row r="196">
      <c r="A196" s="145" t="s">
        <v>611</v>
      </c>
      <c r="B196" s="166" t="s">
        <v>2734</v>
      </c>
      <c r="C196" s="208">
        <v>5876.36047707</v>
      </c>
      <c r="D196" s="211">
        <v>26182</v>
      </c>
      <c r="E196" s="172"/>
      <c r="F196" s="207">
        <f>IF($C$214=0,"",IF(C196="[for completion]","",IF(C196="","",C196/$C$214)))</f>
        <v>0.1531601159440572</v>
      </c>
      <c r="G196" s="207">
        <f>IF($D$214=0,"",IF(D196="[for completion]","",IF(D196="","",D196/$D$214)))</f>
        <v>0.15053701616798143</v>
      </c>
    </row>
    <row r="197">
      <c r="A197" s="145" t="s">
        <v>612</v>
      </c>
      <c r="B197" s="166" t="s">
        <v>2735</v>
      </c>
      <c r="C197" s="208">
        <v>5129.17662283</v>
      </c>
      <c r="D197" s="211">
        <v>18723</v>
      </c>
      <c r="E197" s="172"/>
      <c r="F197" s="207">
        <f>IF($C$214=0,"",IF(C197="[for completion]","",IF(C197="","",C197/$C$214)))</f>
        <v>0.1336856867980791</v>
      </c>
      <c r="G197" s="207">
        <f>IF($D$214=0,"",IF(D197="[for completion]","",IF(D197="","",D197/$D$214)))</f>
        <v>0.10765046802051471</v>
      </c>
    </row>
    <row r="198">
      <c r="A198" s="145" t="s">
        <v>613</v>
      </c>
      <c r="B198" s="166" t="s">
        <v>2736</v>
      </c>
      <c r="C198" s="208">
        <v>3972.04639572</v>
      </c>
      <c r="D198" s="211">
        <v>12266</v>
      </c>
      <c r="E198" s="172"/>
      <c r="F198" s="207">
        <f>IF($C$214=0,"",IF(C198="[for completion]","",IF(C198="","",C198/$C$214)))</f>
        <v>0.10352650911691218</v>
      </c>
      <c r="G198" s="207">
        <f>IF($D$214=0,"",IF(D198="[for completion]","",IF(D198="","",D198/$D$214)))</f>
        <v>0.07052505692141395</v>
      </c>
    </row>
    <row r="199">
      <c r="A199" s="145" t="s">
        <v>614</v>
      </c>
      <c r="B199" s="166" t="s">
        <v>2737</v>
      </c>
      <c r="C199" s="208">
        <v>3092.35284141</v>
      </c>
      <c r="D199" s="211">
        <v>8273</v>
      </c>
      <c r="E199" s="166"/>
      <c r="F199" s="207">
        <f>IF($C$214=0,"",IF(C199="[for completion]","",IF(C199="","",C199/$C$214)))</f>
        <v>0.08059837744440818</v>
      </c>
      <c r="G199" s="207">
        <f>IF($D$214=0,"",IF(D199="[for completion]","",IF(D199="","",D199/$D$214)))</f>
        <v>0.04756675329454244</v>
      </c>
    </row>
    <row r="200">
      <c r="A200" s="145" t="s">
        <v>615</v>
      </c>
      <c r="B200" s="166" t="s">
        <v>2738</v>
      </c>
      <c r="C200" s="208">
        <v>2212.22216346</v>
      </c>
      <c r="D200" s="211">
        <v>5218</v>
      </c>
      <c r="E200" s="166"/>
      <c r="F200" s="207">
        <f>IF($C$214=0,"",IF(C200="[for completion]","",IF(C200="","",C200/$C$214)))</f>
        <v>0.05765885268129213</v>
      </c>
      <c r="G200" s="207">
        <f>IF($D$214=0,"",IF(D200="[for completion]","",IF(D200="","",D200/$D$214)))</f>
        <v>0.03000160989857639</v>
      </c>
    </row>
    <row r="201">
      <c r="A201" s="145" t="s">
        <v>616</v>
      </c>
      <c r="B201" s="166" t="s">
        <v>2739</v>
      </c>
      <c r="C201" s="208">
        <v>1641.46781949</v>
      </c>
      <c r="D201" s="211">
        <v>3461</v>
      </c>
      <c r="E201" s="166"/>
      <c r="F201" s="207">
        <f>IF($C$214=0,"",IF(C201="[for completion]","",IF(C201="","",C201/$C$214)))</f>
        <v>0.042782841953371946</v>
      </c>
      <c r="G201" s="207">
        <f>IF($D$214=0,"",IF(D201="[for completion]","",IF(D201="","",D201/$D$214)))</f>
        <v>0.0198994963317311</v>
      </c>
    </row>
    <row r="202">
      <c r="A202" s="145" t="s">
        <v>617</v>
      </c>
      <c r="B202" s="166" t="s">
        <v>2740</v>
      </c>
      <c r="C202" s="208">
        <v>1246.38069724</v>
      </c>
      <c r="D202" s="211">
        <v>2378</v>
      </c>
      <c r="E202" s="166"/>
      <c r="F202" s="207">
        <f>IF($C$214=0,"",IF(C202="[for completion]","",IF(C202="","",C202/$C$214)))</f>
        <v>0.032485381529026865</v>
      </c>
      <c r="G202" s="207">
        <f>IF($D$214=0,"",IF(D202="[for completion]","",IF(D202="","",D202/$D$214)))</f>
        <v>0.013672638623766702</v>
      </c>
    </row>
    <row r="203">
      <c r="A203" s="145" t="s">
        <v>618</v>
      </c>
      <c r="B203" s="166" t="s">
        <v>2741</v>
      </c>
      <c r="C203" s="208">
        <v>1021.90360732</v>
      </c>
      <c r="D203" s="211">
        <v>1779</v>
      </c>
      <c r="E203" s="166"/>
      <c r="F203" s="207">
        <f>IF($C$214=0,"",IF(C203="[for completion]","",IF(C203="","",C203/$C$214)))</f>
        <v>0.02663466198023663</v>
      </c>
      <c r="G203" s="207">
        <f>IF($D$214=0,"",IF(D203="[for completion]","",IF(D203="","",D203/$D$214)))</f>
        <v>0.010228605597847336</v>
      </c>
    </row>
    <row r="204">
      <c r="A204" s="145" t="s">
        <v>619</v>
      </c>
      <c r="B204" s="166" t="s">
        <v>2742</v>
      </c>
      <c r="C204" s="208">
        <v>785.80938622</v>
      </c>
      <c r="D204" s="211">
        <v>1258</v>
      </c>
      <c r="E204" s="166"/>
      <c r="F204" s="207">
        <f>IF($C$214=0,"",IF(C204="[for completion]","",IF(C204="","",C204/$C$214)))</f>
        <v>0.02048115618043116</v>
      </c>
      <c r="G204" s="207">
        <f>IF($D$214=0,"",IF(D204="[for completion]","",IF(D204="","",D204/$D$214)))</f>
        <v>0.007233044318207953</v>
      </c>
    </row>
    <row r="205">
      <c r="A205" s="145" t="s">
        <v>620</v>
      </c>
      <c r="B205" s="166" t="s">
        <v>2743</v>
      </c>
      <c r="C205" s="208">
        <v>641.59345658</v>
      </c>
      <c r="D205" s="211">
        <v>952</v>
      </c>
      <c r="F205" s="207">
        <f>IF($C$214=0,"",IF(C205="[for completion]","",IF(C205="","",C205/$C$214)))</f>
        <v>0.016722345162823928</v>
      </c>
      <c r="G205" s="207">
        <f>IF($D$214=0,"",IF(D205="[for completion]","",IF(D205="","",D205/$D$214)))</f>
        <v>0.005473655159724937</v>
      </c>
    </row>
    <row r="206">
      <c r="A206" s="145" t="s">
        <v>621</v>
      </c>
      <c r="B206" s="166" t="s">
        <v>2744</v>
      </c>
      <c r="C206" s="208">
        <v>477.21738727</v>
      </c>
      <c r="D206" s="211">
        <v>659</v>
      </c>
      <c r="E206" s="161"/>
      <c r="F206" s="207">
        <f>IF($C$214=0,"",IF(C206="[for completion]","",IF(C206="","",C206/$C$214)))</f>
        <v>0.012438084874132303</v>
      </c>
      <c r="G206" s="207">
        <f>IF($D$214=0,"",IF(D206="[for completion]","",IF(D206="","",D206/$D$214)))</f>
        <v>0.003789011292288586</v>
      </c>
    </row>
    <row r="207">
      <c r="A207" s="145" t="s">
        <v>622</v>
      </c>
      <c r="B207" s="166" t="s">
        <v>2745</v>
      </c>
      <c r="C207" s="208">
        <v>394.39328103</v>
      </c>
      <c r="D207" s="211">
        <v>509</v>
      </c>
      <c r="E207" s="161"/>
      <c r="F207" s="207">
        <f>IF($C$214=0,"",IF(C207="[for completion]","",IF(C207="","",C207/$C$214)))</f>
        <v>0.010279376305422045</v>
      </c>
      <c r="G207" s="207">
        <f>IF($D$214=0,"",IF(D207="[for completion]","",IF(D207="","",D207/$D$214)))</f>
        <v>0.0029265656263655388</v>
      </c>
    </row>
    <row r="208">
      <c r="A208" s="145" t="s">
        <v>623</v>
      </c>
      <c r="B208" s="166" t="s">
        <v>2746</v>
      </c>
      <c r="C208" s="208">
        <v>322.51901686</v>
      </c>
      <c r="D208" s="211">
        <v>391</v>
      </c>
      <c r="E208" s="161"/>
      <c r="F208" s="207">
        <f>IF($C$214=0,"",IF(C208="[for completion]","",IF(C208="","",C208/$C$214)))</f>
        <v>0.008406061916928335</v>
      </c>
      <c r="G208" s="207">
        <f>IF($D$214=0,"",IF(D208="[for completion]","",IF(D208="","",D208/$D$214)))</f>
        <v>0.0022481083691727423</v>
      </c>
    </row>
    <row r="209">
      <c r="A209" s="145" t="s">
        <v>624</v>
      </c>
      <c r="B209" s="166" t="s">
        <v>2747</v>
      </c>
      <c r="C209" s="208">
        <v>294.34143612</v>
      </c>
      <c r="D209" s="211">
        <v>336</v>
      </c>
      <c r="E209" s="161"/>
      <c r="F209" s="207">
        <f>IF($C$214=0,"",IF(C209="[for completion]","",IF(C209="","",C209/$C$214)))</f>
        <v>0.007671647894847568</v>
      </c>
      <c r="G209" s="207">
        <f>IF($D$214=0,"",IF(D209="[for completion]","",IF(D209="","",D209/$D$214)))</f>
        <v>0.0019318782916676249</v>
      </c>
    </row>
    <row r="210">
      <c r="A210" s="145" t="s">
        <v>625</v>
      </c>
      <c r="B210" s="166" t="s">
        <v>2748</v>
      </c>
      <c r="C210" s="208">
        <v>231.25876881</v>
      </c>
      <c r="D210" s="211">
        <v>250</v>
      </c>
      <c r="E210" s="161"/>
      <c r="F210" s="207">
        <f>IF($C$214=0,"",IF(C210="[for completion]","",IF(C210="","",C210/$C$214)))</f>
        <v>0.006027475676863177</v>
      </c>
      <c r="G210" s="207">
        <f>IF($D$214=0,"",IF(D210="[for completion]","",IF(D210="","",D210/$D$214)))</f>
        <v>0.001437409443205078</v>
      </c>
    </row>
    <row r="211">
      <c r="A211" s="145" t="s">
        <v>626</v>
      </c>
      <c r="B211" s="166" t="s">
        <v>2749</v>
      </c>
      <c r="C211" s="208">
        <v>183.45625322</v>
      </c>
      <c r="D211" s="211">
        <v>189</v>
      </c>
      <c r="E211" s="161"/>
      <c r="F211" s="207">
        <f>IF($C$214=0,"",IF(C211="[for completion]","",IF(C211="","",C211/$C$214)))</f>
        <v>0.004781561839760977</v>
      </c>
      <c r="G211" s="207">
        <f>IF($D$214=0,"",IF(D211="[for completion]","",IF(D211="","",D211/$D$214)))</f>
        <v>0.001086681539063039</v>
      </c>
    </row>
    <row r="212">
      <c r="A212" s="145" t="s">
        <v>627</v>
      </c>
      <c r="B212" s="166" t="s">
        <v>2750</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38367.43293675999</v>
      </c>
      <c r="D214" s="212">
        <f>SUM(D190:D213)</f>
        <v>173924</v>
      </c>
      <c r="E214" s="161"/>
      <c r="F214" s="213">
        <f>SUM(F190:F213)</f>
        <v>1.0000000000000002</v>
      </c>
      <c r="G214" s="213">
        <f>SUM(G190:G213)</f>
        <v>0.9999999999999998</v>
      </c>
    </row>
    <row r="215" ht="15" customHeight="1">
      <c r="A215" s="156"/>
      <c r="B215" s="156" t="s">
        <v>630</v>
      </c>
      <c r="C215" s="156" t="s">
        <v>599</v>
      </c>
      <c r="D215" s="156" t="s">
        <v>600</v>
      </c>
      <c r="E215" s="163"/>
      <c r="F215" s="156" t="s">
        <v>429</v>
      </c>
      <c r="G215" s="156" t="s">
        <v>601</v>
      </c>
    </row>
    <row r="216">
      <c r="A216" s="145" t="s">
        <v>631</v>
      </c>
      <c r="B216" s="145" t="s">
        <v>632</v>
      </c>
      <c r="C216" s="179">
        <v>0.57955732</v>
      </c>
      <c r="F216" s="210"/>
      <c r="G216" s="210"/>
    </row>
    <row r="217">
      <c r="F217" s="210"/>
      <c r="G217" s="210"/>
    </row>
    <row r="218">
      <c r="B218" s="166" t="s">
        <v>633</v>
      </c>
      <c r="F218" s="210"/>
      <c r="G218" s="210"/>
    </row>
    <row r="219">
      <c r="A219" s="145" t="s">
        <v>634</v>
      </c>
      <c r="B219" s="145" t="s">
        <v>2751</v>
      </c>
      <c r="C219" s="208">
        <v>7002.55642986</v>
      </c>
      <c r="D219" s="211">
        <v>59572</v>
      </c>
      <c r="F219" s="207">
        <f>IF($C$227=0,"",IF(C219="[for completion]","",C219/$C$227))</f>
        <v>0.18251302977194553</v>
      </c>
      <c r="G219" s="207">
        <f>IF($D$227=0,"",IF(D219="[for completion]","",D219/$D$227))</f>
        <v>0.34251742140245167</v>
      </c>
    </row>
    <row r="220">
      <c r="A220" s="145" t="s">
        <v>636</v>
      </c>
      <c r="B220" s="145" t="s">
        <v>2752</v>
      </c>
      <c r="C220" s="208">
        <v>5337.75933843</v>
      </c>
      <c r="D220" s="211">
        <v>24724</v>
      </c>
      <c r="F220" s="207">
        <f>IF($C$227=0,"",IF(C220="[for completion]","",C220/$C$227))</f>
        <v>0.13912213900857232</v>
      </c>
      <c r="G220" s="207">
        <f>IF($D$227=0,"",IF(D220="[for completion]","",D220/$D$227))</f>
        <v>0.1421540442952094</v>
      </c>
    </row>
    <row r="221">
      <c r="A221" s="145" t="s">
        <v>638</v>
      </c>
      <c r="B221" s="145" t="s">
        <v>2753</v>
      </c>
      <c r="C221" s="208">
        <v>7424.2072998</v>
      </c>
      <c r="D221" s="211">
        <v>29955</v>
      </c>
      <c r="F221" s="207">
        <f>IF($C$227=0,"",IF(C221="[for completion]","",C221/$C$227))</f>
        <v>0.19350284164273177</v>
      </c>
      <c r="G221" s="207">
        <f>IF($D$227=0,"",IF(D221="[for completion]","",D221/$D$227))</f>
        <v>0.17223039948483246</v>
      </c>
    </row>
    <row r="222">
      <c r="A222" s="145" t="s">
        <v>640</v>
      </c>
      <c r="B222" s="145" t="s">
        <v>2754</v>
      </c>
      <c r="C222" s="208">
        <v>8154.11905206</v>
      </c>
      <c r="D222" s="211">
        <v>28923</v>
      </c>
      <c r="F222" s="207">
        <f>IF($C$227=0,"",IF(C222="[for completion]","",C222/$C$227))</f>
        <v>0.21252709467167677</v>
      </c>
      <c r="G222" s="207">
        <f>IF($D$227=0,"",IF(D222="[for completion]","",D222/$D$227))</f>
        <v>0.16629677330328188</v>
      </c>
    </row>
    <row r="223">
      <c r="A223" s="145" t="s">
        <v>642</v>
      </c>
      <c r="B223" s="145" t="s">
        <v>2755</v>
      </c>
      <c r="C223" s="208">
        <v>5884.26241759</v>
      </c>
      <c r="D223" s="211">
        <v>18232</v>
      </c>
      <c r="F223" s="207">
        <f>IF($C$227=0,"",IF(C223="[for completion]","",C223/$C$227))</f>
        <v>0.15336607031512564</v>
      </c>
      <c r="G223" s="207">
        <f>IF($D$227=0,"",IF(D223="[for completion]","",D223/$D$227))</f>
        <v>0.10482739587405994</v>
      </c>
    </row>
    <row r="224">
      <c r="A224" s="145" t="s">
        <v>644</v>
      </c>
      <c r="B224" s="145" t="s">
        <v>2756</v>
      </c>
      <c r="C224" s="208">
        <v>2876.70085314</v>
      </c>
      <c r="D224" s="211">
        <v>8063</v>
      </c>
      <c r="F224" s="207">
        <f>IF($C$227=0,"",IF(C224="[for completion]","",C224/$C$227))</f>
        <v>0.07497767332731353</v>
      </c>
      <c r="G224" s="207">
        <f>IF($D$227=0,"",IF(D224="[for completion]","",D224/$D$227))</f>
        <v>0.04635932936225018</v>
      </c>
    </row>
    <row r="225">
      <c r="A225" s="145" t="s">
        <v>646</v>
      </c>
      <c r="B225" s="145" t="s">
        <v>2757</v>
      </c>
      <c r="C225" s="208">
        <v>1307.85000054</v>
      </c>
      <c r="D225" s="211">
        <v>3432</v>
      </c>
      <c r="F225" s="207">
        <f>IF($C$227=0,"",IF(C225="[for completion]","",C225/$C$227))</f>
        <v>0.03408750339632297</v>
      </c>
      <c r="G225" s="207">
        <f>IF($D$227=0,"",IF(D225="[for completion]","",D225/$D$227))</f>
        <v>0.019732756836319313</v>
      </c>
    </row>
    <row r="226">
      <c r="A226" s="145" t="s">
        <v>648</v>
      </c>
      <c r="B226" s="145" t="s">
        <v>649</v>
      </c>
      <c r="C226" s="208">
        <v>379.97754534</v>
      </c>
      <c r="D226" s="211">
        <v>1023</v>
      </c>
      <c r="F226" s="207">
        <f>IF($C$227=0,"",IF(C226="[for completion]","",C226/$C$227))</f>
        <v>0.00990364786631169</v>
      </c>
      <c r="G226" s="207">
        <f>IF($D$227=0,"",IF(D226="[for completion]","",D226/$D$227))</f>
        <v>0.005881879441595179</v>
      </c>
    </row>
    <row r="227">
      <c r="A227" s="145" t="s">
        <v>650</v>
      </c>
      <c r="B227" s="175" t="s">
        <v>95</v>
      </c>
      <c r="C227" s="208">
        <f>SUM(C219:C226)</f>
        <v>38367.43293675999</v>
      </c>
      <c r="D227" s="211">
        <f>SUM(D219:D226)</f>
        <v>173924</v>
      </c>
      <c r="F227" s="179">
        <f>SUM(F219:F226)</f>
        <v>1</v>
      </c>
      <c r="G227" s="179">
        <f>SUM(G219:G226)</f>
        <v>1</v>
      </c>
    </row>
    <row r="228" outlineLevel="1">
      <c r="A228" s="145" t="s">
        <v>651</v>
      </c>
      <c r="B228" s="162" t="s">
        <v>2758</v>
      </c>
      <c r="C228" s="208">
        <v>337.41964723</v>
      </c>
      <c r="D228" s="211">
        <v>906</v>
      </c>
      <c r="F228" s="207">
        <f>IF($C$227=0,"",IF(C228="[for completion]","",C228/$C$227))</f>
        <v>0.008794428540115251</v>
      </c>
      <c r="G228" s="207">
        <f>IF($D$227=0,"",IF(D228="[for completion]","",D228/$D$227))</f>
        <v>0.005209171822175203</v>
      </c>
    </row>
    <row r="229" outlineLevel="1">
      <c r="A229" s="145" t="s">
        <v>653</v>
      </c>
      <c r="B229" s="162" t="s">
        <v>2759</v>
      </c>
      <c r="C229" s="208">
        <v>30.06537398</v>
      </c>
      <c r="D229" s="211">
        <v>82</v>
      </c>
      <c r="F229" s="207">
        <f>IF($C$227=0,"",IF(C229="[for completion]","",C229/$C$227))</f>
        <v>0.0007836170334761762</v>
      </c>
      <c r="G229" s="207">
        <f>IF($D$227=0,"",IF(D229="[for completion]","",D229/$D$227))</f>
        <v>0.0004714702973712656</v>
      </c>
    </row>
    <row r="230" outlineLevel="1">
      <c r="A230" s="145" t="s">
        <v>655</v>
      </c>
      <c r="B230" s="162" t="s">
        <v>2760</v>
      </c>
      <c r="C230" s="208">
        <v>6.75579306</v>
      </c>
      <c r="D230" s="211">
        <v>19</v>
      </c>
      <c r="F230" s="207">
        <f>IF($C$227=0,"",IF(C230="[for completion]","",C230/$C$227))</f>
        <v>0.0001760814457181796</v>
      </c>
      <c r="G230" s="207">
        <f>IF($D$227=0,"",IF(D230="[for completion]","",D230/$D$227))</f>
        <v>0.00010924311768358594</v>
      </c>
    </row>
    <row r="231" outlineLevel="1">
      <c r="A231" s="145" t="s">
        <v>657</v>
      </c>
      <c r="B231" s="162" t="s">
        <v>2761</v>
      </c>
      <c r="C231" s="208">
        <v>4.412535</v>
      </c>
      <c r="D231" s="211">
        <v>10</v>
      </c>
      <c r="F231" s="207">
        <f>IF($C$227=0,"",IF(C231="[for completion]","",C231/$C$227))</f>
        <v>0.00011500730338860728</v>
      </c>
      <c r="G231" s="207">
        <f>IF($D$227=0,"",IF(D231="[for completion]","",D231/$D$227))</f>
        <v>5.7496377728203126E-05</v>
      </c>
    </row>
    <row r="232" outlineLevel="1">
      <c r="A232" s="145" t="s">
        <v>659</v>
      </c>
      <c r="B232" s="162" t="s">
        <v>2762</v>
      </c>
      <c r="C232" s="208">
        <v>0.68382177</v>
      </c>
      <c r="D232" s="211">
        <v>3</v>
      </c>
      <c r="F232" s="207">
        <f>IF($C$227=0,"",IF(C232="[for completion]","",C232/$C$227))</f>
        <v>1.7822974269014165E-05</v>
      </c>
      <c r="G232" s="207">
        <f>IF($D$227=0,"",IF(D232="[for completion]","",D232/$D$227))</f>
        <v>1.7248913318460938E-05</v>
      </c>
    </row>
    <row r="233" outlineLevel="1">
      <c r="A233" s="145" t="s">
        <v>661</v>
      </c>
      <c r="B233" s="162" t="s">
        <v>2763</v>
      </c>
      <c r="C233" s="208">
        <v>0.6403743</v>
      </c>
      <c r="D233" s="211">
        <v>3</v>
      </c>
      <c r="F233" s="207">
        <f>IF($C$227=0,"",IF(C233="[for completion]","",C233/$C$227))</f>
        <v>1.669056934446231E-05</v>
      </c>
      <c r="G233" s="207">
        <f>IF($D$227=0,"",IF(D233="[for completion]","",D233/$D$227))</f>
        <v>1.7248913318460938E-05</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0.60085307</v>
      </c>
      <c r="F238" s="210"/>
      <c r="G238" s="210"/>
    </row>
    <row r="239">
      <c r="F239" s="210"/>
      <c r="G239" s="210"/>
    </row>
    <row r="240">
      <c r="B240" s="166" t="s">
        <v>633</v>
      </c>
      <c r="F240" s="210"/>
      <c r="G240" s="210"/>
    </row>
    <row r="241">
      <c r="A241" s="145" t="s">
        <v>668</v>
      </c>
      <c r="B241" s="145" t="s">
        <v>2764</v>
      </c>
      <c r="C241" s="208">
        <v>6372.54588244</v>
      </c>
      <c r="D241" s="211">
        <v>56443</v>
      </c>
      <c r="F241" s="207">
        <f>IF($C$249=0,"",IF(C241="[Mark as ND1 if not relevant]","",C241/$C$249))</f>
        <v>0.16609257890523182</v>
      </c>
      <c r="G241" s="207">
        <f>IF($D$249=0,"",IF(D241="[Mark as ND1 if not relevant]","",D241/$D$249))</f>
        <v>0.32452680481129687</v>
      </c>
    </row>
    <row r="242">
      <c r="A242" s="145" t="s">
        <v>669</v>
      </c>
      <c r="B242" s="145" t="s">
        <v>2765</v>
      </c>
      <c r="C242" s="208">
        <v>4868.98280128</v>
      </c>
      <c r="D242" s="211">
        <v>23214</v>
      </c>
      <c r="F242" s="207">
        <f>IF($C$249=0,"",IF(C242="[Mark as ND1 if not relevant]","",C242/$C$249))</f>
        <v>0.12690405452211026</v>
      </c>
      <c r="G242" s="207">
        <f>IF($D$249=0,"",IF(D242="[Mark as ND1 if not relevant]","",D242/$D$249))</f>
        <v>0.13347209125825074</v>
      </c>
    </row>
    <row r="243">
      <c r="A243" s="145" t="s">
        <v>670</v>
      </c>
      <c r="B243" s="145" t="s">
        <v>2766</v>
      </c>
      <c r="C243" s="208">
        <v>6799.48064721</v>
      </c>
      <c r="D243" s="211">
        <v>28145</v>
      </c>
      <c r="F243" s="207">
        <f>IF($C$249=0,"",IF(C243="[Mark as ND1 if not relevant]","",C243/$C$249))</f>
        <v>0.1772201090027941</v>
      </c>
      <c r="G243" s="207">
        <f>IF($D$249=0,"",IF(D243="[Mark as ND1 if not relevant]","",D243/$D$249))</f>
        <v>0.1618235551160277</v>
      </c>
    </row>
    <row r="244">
      <c r="A244" s="145" t="s">
        <v>671</v>
      </c>
      <c r="B244" s="145" t="s">
        <v>2767</v>
      </c>
      <c r="C244" s="208">
        <v>7970.41012335</v>
      </c>
      <c r="D244" s="211">
        <v>29169</v>
      </c>
      <c r="F244" s="207">
        <f>IF($C$249=0,"",IF(C244="[Mark as ND1 if not relevant]","",C244/$C$249))</f>
        <v>0.20773894715571434</v>
      </c>
      <c r="G244" s="207">
        <f>IF($D$249=0,"",IF(D244="[Mark as ND1 if not relevant]","",D244/$D$249))</f>
        <v>0.16771118419539569</v>
      </c>
    </row>
    <row r="245">
      <c r="A245" s="145" t="s">
        <v>672</v>
      </c>
      <c r="B245" s="145" t="s">
        <v>2768</v>
      </c>
      <c r="C245" s="208">
        <v>6440.925581</v>
      </c>
      <c r="D245" s="211">
        <v>20548</v>
      </c>
      <c r="F245" s="207">
        <f>IF($C$249=0,"",IF(C245="[Mark as ND1 if not relevant]","",C245/$C$249))</f>
        <v>0.16787481173463972</v>
      </c>
      <c r="G245" s="207">
        <f>IF($D$249=0,"",IF(D245="[Mark as ND1 if not relevant]","",D245/$D$249))</f>
        <v>0.11814355695591178</v>
      </c>
    </row>
    <row r="246">
      <c r="A246" s="145" t="s">
        <v>673</v>
      </c>
      <c r="B246" s="145" t="s">
        <v>2769</v>
      </c>
      <c r="C246" s="208">
        <v>3581.68766674</v>
      </c>
      <c r="D246" s="211">
        <v>10292</v>
      </c>
      <c r="F246" s="207">
        <f>IF($C$249=0,"",IF(C246="[Mark as ND1 if not relevant]","",C246/$C$249))</f>
        <v>0.09335228845368933</v>
      </c>
      <c r="G246" s="207">
        <f>IF($D$249=0,"",IF(D246="[Mark as ND1 if not relevant]","",D246/$D$249))</f>
        <v>0.059175271957866656</v>
      </c>
    </row>
    <row r="247">
      <c r="A247" s="145" t="s">
        <v>674</v>
      </c>
      <c r="B247" s="145" t="s">
        <v>2770</v>
      </c>
      <c r="C247" s="208">
        <v>1582.9595868</v>
      </c>
      <c r="D247" s="211">
        <v>4162</v>
      </c>
      <c r="F247" s="207">
        <f>IF($C$249=0,"",IF(C247="[Mark as ND1 if not relevant]","",C247/$C$249))</f>
        <v>0.04125789675345622</v>
      </c>
      <c r="G247" s="207">
        <f>IF($D$249=0,"",IF(D247="[Mark as ND1 if not relevant]","",D247/$D$249))</f>
        <v>0.023929992410478138</v>
      </c>
    </row>
    <row r="248">
      <c r="A248" s="145" t="s">
        <v>675</v>
      </c>
      <c r="B248" s="145" t="s">
        <v>649</v>
      </c>
      <c r="C248" s="208">
        <v>750.44064794</v>
      </c>
      <c r="D248" s="211">
        <v>1951</v>
      </c>
      <c r="F248" s="207">
        <f>IF($C$249=0,"",IF(C248="[Mark as ND1 if not relevant]","",C248/$C$249))</f>
        <v>0.019559313472364205</v>
      </c>
      <c r="G248" s="207">
        <f>IF($D$249=0,"",IF(D248="[Mark as ND1 if not relevant]","",D248/$D$249))</f>
        <v>0.011217543294772429</v>
      </c>
    </row>
    <row r="249">
      <c r="A249" s="145" t="s">
        <v>676</v>
      </c>
      <c r="B249" s="175" t="s">
        <v>95</v>
      </c>
      <c r="C249" s="208">
        <f>SUM(C241:C248)</f>
        <v>38367.43293676</v>
      </c>
      <c r="D249" s="211">
        <f>SUM(D241:D248)</f>
        <v>173924</v>
      </c>
      <c r="F249" s="179">
        <f>SUM(F241:F248)</f>
        <v>1</v>
      </c>
      <c r="G249" s="179">
        <f>SUM(G241:G248)</f>
        <v>0.9999999999999999</v>
      </c>
    </row>
    <row r="250" outlineLevel="1">
      <c r="A250" s="145" t="s">
        <v>677</v>
      </c>
      <c r="B250" s="162" t="s">
        <v>2758</v>
      </c>
      <c r="C250" s="208">
        <v>651.65453281</v>
      </c>
      <c r="D250" s="211">
        <v>1693</v>
      </c>
      <c r="F250" s="207">
        <f>IF($C$249=0,"",IF(C250="[for completion]","",C250/$C$249))</f>
        <v>0.01698457475338797</v>
      </c>
      <c r="G250" s="207">
        <f>IF($D$249=0,"",IF(D250="[for completion]","",D250/$D$249))</f>
        <v>0.00973413674938479</v>
      </c>
    </row>
    <row r="251" outlineLevel="1">
      <c r="A251" s="145" t="s">
        <v>678</v>
      </c>
      <c r="B251" s="162" t="s">
        <v>2759</v>
      </c>
      <c r="C251" s="208">
        <v>78.1022145</v>
      </c>
      <c r="D251" s="211">
        <v>202</v>
      </c>
      <c r="F251" s="207">
        <f>IF($C$249=0,"",IF(C251="[for completion]","",C251/$C$249))</f>
        <v>0.00203563826197947</v>
      </c>
      <c r="G251" s="207">
        <f>IF($D$249=0,"",IF(D251="[for completion]","",D251/$D$249))</f>
        <v>0.001161426830109703</v>
      </c>
    </row>
    <row r="252" outlineLevel="1">
      <c r="A252" s="145" t="s">
        <v>679</v>
      </c>
      <c r="B252" s="162" t="s">
        <v>2760</v>
      </c>
      <c r="C252" s="208">
        <v>13.16497208</v>
      </c>
      <c r="D252" s="211">
        <v>37</v>
      </c>
      <c r="F252" s="207">
        <f>IF($C$249=0,"",IF(C252="[for completion]","",C252/$C$249))</f>
        <v>0.00034312882234522875</v>
      </c>
      <c r="G252" s="207">
        <f>IF($D$249=0,"",IF(D252="[for completion]","",D252/$D$249))</f>
        <v>0.00021273659759435154</v>
      </c>
    </row>
    <row r="253" outlineLevel="1">
      <c r="A253" s="145" t="s">
        <v>680</v>
      </c>
      <c r="B253" s="162" t="s">
        <v>2761</v>
      </c>
      <c r="C253" s="208">
        <v>5.50640672</v>
      </c>
      <c r="D253" s="211">
        <v>11</v>
      </c>
      <c r="F253" s="207">
        <f>IF($C$249=0,"",IF(C253="[for completion]","",C253/$C$249))</f>
        <v>0.00014351772580344536</v>
      </c>
      <c r="G253" s="207">
        <f>IF($D$249=0,"",IF(D253="[for completion]","",D253/$D$249))</f>
        <v>6.324601550102344E-05</v>
      </c>
    </row>
    <row r="254" outlineLevel="1">
      <c r="A254" s="145" t="s">
        <v>681</v>
      </c>
      <c r="B254" s="162" t="s">
        <v>2762</v>
      </c>
      <c r="C254" s="208">
        <v>0.68832576</v>
      </c>
      <c r="D254" s="211">
        <v>2</v>
      </c>
      <c r="F254" s="207">
        <f>IF($C$249=0,"",IF(C254="[for completion]","",C254/$C$249))</f>
        <v>1.7940365234613133E-05</v>
      </c>
      <c r="G254" s="207">
        <f>IF($D$249=0,"",IF(D254="[for completion]","",D254/$D$249))</f>
        <v>1.1499275545640625E-05</v>
      </c>
    </row>
    <row r="255" outlineLevel="1">
      <c r="A255" s="145" t="s">
        <v>682</v>
      </c>
      <c r="B255" s="162" t="s">
        <v>2771</v>
      </c>
      <c r="C255" s="208">
        <v>1.32419607</v>
      </c>
      <c r="D255" s="211">
        <v>6</v>
      </c>
      <c r="F255" s="207">
        <f>IF($C$249=0,"",IF(C255="[for completion]","",C255/$C$249))</f>
        <v>3.451354361347647E-05</v>
      </c>
      <c r="G255" s="207">
        <f>IF($D$249=0,"",IF(D255="[for completion]","",D255/$D$249))</f>
        <v>3.4497826636921876E-05</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2772</v>
      </c>
      <c r="C277" s="179">
        <v>0.81036741</v>
      </c>
      <c r="E277" s="141"/>
      <c r="F277" s="141"/>
    </row>
    <row r="278">
      <c r="A278" s="145" t="s">
        <v>709</v>
      </c>
      <c r="B278" s="145" t="s">
        <v>2773</v>
      </c>
      <c r="C278" s="179">
        <v>0.18963259</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2774</v>
      </c>
      <c r="C287" s="245">
        <v>38367.43293676</v>
      </c>
      <c r="D287" s="311">
        <v>173924</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38367.43293676</v>
      </c>
      <c r="D305" s="311">
        <f>SUM(D287:D304)</f>
        <v>173924</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2774</v>
      </c>
      <c r="C310" s="245">
        <v>38367.43293676</v>
      </c>
      <c r="D310" s="311">
        <v>173924</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38367.43293676</v>
      </c>
      <c r="D328" s="311">
        <f>SUM(D310:D327)</f>
        <v>173924</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4265.43908284</v>
      </c>
      <c r="D333" s="311">
        <v>16523</v>
      </c>
      <c r="E333" s="253"/>
      <c r="F333" s="244">
        <f>IF($C$346=0,"",IF(C333="[For completion]","",C333/$C$346))</f>
        <v>0.11117342903473912</v>
      </c>
      <c r="G333" s="244">
        <f>IF($D$346=0,"",IF(D333="[For completion]","",D333/$D$346))</f>
        <v>0.09500126492031002</v>
      </c>
    </row>
    <row r="334" s="216" customFormat="1">
      <c r="A334" s="329" t="s">
        <v>2068</v>
      </c>
      <c r="B334" s="252" t="s">
        <v>1540</v>
      </c>
      <c r="C334" s="245">
        <v>7259.92976973</v>
      </c>
      <c r="D334" s="311">
        <v>30727</v>
      </c>
      <c r="E334" s="253"/>
      <c r="F334" s="365">
        <f>IF($C$346=0,"",IF(C334="[For completion]","",C334/$C$346))</f>
        <v>0.18922114965826214</v>
      </c>
      <c r="G334" s="365">
        <f>IF($D$346=0,"",IF(D334="[For completion]","",D334/$D$346))</f>
        <v>0.17666911984544972</v>
      </c>
    </row>
    <row r="335" s="216" customFormat="1">
      <c r="A335" s="329" t="s">
        <v>2069</v>
      </c>
      <c r="B335" s="344" t="s">
        <v>2218</v>
      </c>
      <c r="C335" s="245">
        <v>3725.70028764</v>
      </c>
      <c r="D335" s="311">
        <v>18509</v>
      </c>
      <c r="E335" s="253"/>
      <c r="F335" s="365">
        <f>IF($C$346=0,"",IF(C335="[For completion]","",C335/$C$346))</f>
        <v>0.0971058004787803</v>
      </c>
      <c r="G335" s="365">
        <f>IF($D$346=0,"",IF(D335="[For completion]","",D335/$D$346))</f>
        <v>0.10642004553713116</v>
      </c>
    </row>
    <row r="336" s="216" customFormat="1">
      <c r="A336" s="329" t="s">
        <v>2070</v>
      </c>
      <c r="B336" s="252" t="s">
        <v>1541</v>
      </c>
      <c r="C336" s="245">
        <v>4403.02563133</v>
      </c>
      <c r="D336" s="311">
        <v>23358</v>
      </c>
      <c r="E336" s="253"/>
      <c r="F336" s="365">
        <f>IF($C$346=0,"",IF(C336="[For completion]","",C336/$C$346))</f>
        <v>0.11475945337774845</v>
      </c>
      <c r="G336" s="365">
        <f>IF($D$346=0,"",IF(D336="[For completion]","",D336/$D$346))</f>
        <v>0.13430003909753685</v>
      </c>
    </row>
    <row r="337" s="216" customFormat="1">
      <c r="A337" s="329" t="s">
        <v>2071</v>
      </c>
      <c r="B337" s="252" t="s">
        <v>1542</v>
      </c>
      <c r="C337" s="245">
        <v>5462.57807659</v>
      </c>
      <c r="D337" s="311">
        <v>28056</v>
      </c>
      <c r="E337" s="253"/>
      <c r="F337" s="365">
        <f>IF($C$346=0,"",IF(C337="[For completion]","",C337/$C$346))</f>
        <v>0.14237538606228411</v>
      </c>
      <c r="G337" s="365">
        <f>IF($D$346=0,"",IF(D337="[For completion]","",D337/$D$346))</f>
        <v>0.16131183735424667</v>
      </c>
    </row>
    <row r="338" s="216" customFormat="1">
      <c r="A338" s="329" t="s">
        <v>2072</v>
      </c>
      <c r="B338" s="252" t="s">
        <v>1543</v>
      </c>
      <c r="C338" s="245">
        <v>4228.03287851</v>
      </c>
      <c r="D338" s="311">
        <v>21670</v>
      </c>
      <c r="E338" s="253"/>
      <c r="F338" s="365">
        <f>IF($C$346=0,"",IF(C338="[For completion]","",C338/$C$346))</f>
        <v>0.11019848227737707</v>
      </c>
      <c r="G338" s="365">
        <f>IF($D$346=0,"",IF(D338="[For completion]","",D338/$D$346))</f>
        <v>0.12459465053701617</v>
      </c>
    </row>
    <row r="339" s="216" customFormat="1">
      <c r="A339" s="329" t="s">
        <v>2073</v>
      </c>
      <c r="B339" s="252" t="s">
        <v>1544</v>
      </c>
      <c r="C339" s="245">
        <v>4086.111344</v>
      </c>
      <c r="D339" s="311">
        <v>17822</v>
      </c>
      <c r="E339" s="253"/>
      <c r="F339" s="365">
        <f>IF($C$346=0,"",IF(C339="[For completion]","",C339/$C$346))</f>
        <v>0.10649947184986357</v>
      </c>
      <c r="G339" s="365">
        <f>IF($D$346=0,"",IF(D339="[For completion]","",D339/$D$346))</f>
        <v>0.10247004438720361</v>
      </c>
    </row>
    <row r="340" s="216" customFormat="1">
      <c r="A340" s="329" t="s">
        <v>2074</v>
      </c>
      <c r="B340" s="252" t="s">
        <v>1545</v>
      </c>
      <c r="C340" s="245">
        <v>1699.04329549</v>
      </c>
      <c r="D340" s="311">
        <v>6373</v>
      </c>
      <c r="E340" s="253"/>
      <c r="F340" s="365">
        <f>IF($C$346=0,"",IF(C340="[For completion]","",C340/$C$346))</f>
        <v>0.044283475996178503</v>
      </c>
      <c r="G340" s="365">
        <f>IF($D$346=0,"",IF(D340="[For completion]","",D340/$D$346))</f>
        <v>0.03664244152618385</v>
      </c>
    </row>
    <row r="341" s="216" customFormat="1">
      <c r="A341" s="367" t="s">
        <v>2075</v>
      </c>
      <c r="B341" s="368" t="s">
        <v>2590</v>
      </c>
      <c r="C341" s="245">
        <v>1391.59458762</v>
      </c>
      <c r="D341" s="311">
        <v>4866</v>
      </c>
      <c r="E341" s="377"/>
      <c r="F341" s="365">
        <f>IF($C$346=0,"",IF(C341="[For completion]","",C341/$C$346))</f>
        <v>0.03627020316719463</v>
      </c>
      <c r="G341" s="365">
        <f>IF($D$346=0,"",IF(D341="[For completion]","",D341/$D$346))</f>
        <v>0.02797773740254364</v>
      </c>
    </row>
    <row r="342" s="216" customFormat="1">
      <c r="A342" s="367" t="s">
        <v>2076</v>
      </c>
      <c r="B342" s="367" t="s">
        <v>2593</v>
      </c>
      <c r="C342" s="245">
        <v>586.23341381</v>
      </c>
      <c r="D342" s="311">
        <v>2096</v>
      </c>
      <c r="E342" s="108"/>
      <c r="F342" s="365">
        <f>IF($C$346=0,"",IF(C342="[For completion]","",C342/$C$346))</f>
        <v>0.015279453665202794</v>
      </c>
      <c r="G342" s="365">
        <f>IF($D$346=0,"",IF(D342="[For completion]","",D342/$D$346))</f>
        <v>0.012051240771831374</v>
      </c>
    </row>
    <row r="343" s="216" customFormat="1">
      <c r="A343" s="367" t="s">
        <v>2077</v>
      </c>
      <c r="B343" s="367" t="s">
        <v>2591</v>
      </c>
      <c r="C343" s="245">
        <v>1068.93980487</v>
      </c>
      <c r="D343" s="311">
        <v>3361</v>
      </c>
      <c r="E343" s="108"/>
      <c r="F343" s="365">
        <f>IF($C$346=0,"",IF(C343="[For completion]","",C343/$C$346))</f>
        <v>0.027860602679149905</v>
      </c>
      <c r="G343" s="365">
        <f>IF($D$346=0,"",IF(D343="[For completion]","",D343/$D$346))</f>
        <v>0.01932453255444907</v>
      </c>
    </row>
    <row r="344" s="361" customFormat="1">
      <c r="A344" s="367" t="s">
        <v>2587</v>
      </c>
      <c r="B344" s="368" t="s">
        <v>2592</v>
      </c>
      <c r="C344" s="245">
        <v>190.80476433</v>
      </c>
      <c r="D344" s="311">
        <v>563</v>
      </c>
      <c r="E344" s="377"/>
      <c r="F344" s="365">
        <f>IF($C$346=0,"",IF(C344="[For completion]","",C344/$C$346))</f>
        <v>0.004973091753219412</v>
      </c>
      <c r="G344" s="365">
        <f>IF($D$346=0,"",IF(D344="[For completion]","",D344/$D$346))</f>
        <v>0.003237046066097836</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38367.43293676</v>
      </c>
      <c r="D346" s="311">
        <f>SUM(D333:D345)</f>
        <v>173924</v>
      </c>
      <c r="E346" s="377"/>
      <c r="F346" s="378">
        <f>SUM(F333:F345)</f>
        <v>0.9999999999999999</v>
      </c>
      <c r="G346" s="378">
        <f>SUM(G333:G345)</f>
        <v>1</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31308.9989114</v>
      </c>
      <c r="D358" s="311">
        <v>137893</v>
      </c>
      <c r="E358" s="271"/>
      <c r="F358" s="244">
        <f>IF($C$365=0,"",IF(C358="[For completion]","",C358/$C$365))</f>
        <v>0.8160305893544083</v>
      </c>
      <c r="G358" s="244">
        <f>IF($D$365=0,"",IF(D358="[For completion]","",D358/$D$365))</f>
        <v>0.7928348014075113</v>
      </c>
    </row>
    <row r="359" s="216" customFormat="1">
      <c r="A359" s="329" t="s">
        <v>2395</v>
      </c>
      <c r="B359" s="266" t="s">
        <v>1929</v>
      </c>
      <c r="C359" s="245">
        <v>7058.43402536</v>
      </c>
      <c r="D359" s="311">
        <v>36031</v>
      </c>
      <c r="E359" s="271"/>
      <c r="F359" s="244">
        <f>IF($C$365=0,"",IF(C359="[For completion]","",C359/$C$365))</f>
        <v>0.1839694106455917</v>
      </c>
      <c r="G359" s="244">
        <f>IF($D$365=0,"",IF(D359="[For completion]","",D359/$D$365))</f>
        <v>0.20716519859248866</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2775</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38367.43293676</v>
      </c>
      <c r="D365" s="268">
        <f>SUM(D358:D364)</f>
        <v>173924</v>
      </c>
      <c r="E365" s="271"/>
      <c r="F365" s="296">
        <f>SUM(F358:F364)</f>
        <v>1</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38367.43293676</v>
      </c>
      <c r="D371" s="311">
        <v>173924</v>
      </c>
      <c r="E371" s="271"/>
      <c r="F371" s="244">
        <f>IF($C$372=0,"",IF(C371="[For completion]","",C371/$C$372))</f>
        <v>1</v>
      </c>
      <c r="G371" s="244">
        <f>IF($D$372=0,"",IF(D371="[For completion]","",D371/$D$372))</f>
        <v>1</v>
      </c>
    </row>
    <row r="372" s="216" customFormat="1">
      <c r="A372" s="329" t="s">
        <v>2406</v>
      </c>
      <c r="B372" s="270" t="s">
        <v>95</v>
      </c>
      <c r="C372" s="245">
        <f>SUM(C368:C371)</f>
        <v>38367.43293676</v>
      </c>
      <c r="D372" s="311">
        <f>SUM(D368:D371)</f>
        <v>173924</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2776</v>
      </c>
      <c r="C375" s="460">
        <v>38367.43293676</v>
      </c>
      <c r="D375" s="311">
        <v>173924</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38367.43293676</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c r="G476" s="145"/>
    </row>
    <row r="477">
      <c r="A477" s="329"/>
      <c r="G477" s="145"/>
    </row>
    <row r="478">
      <c r="A478" s="329"/>
      <c r="B478" s="166" t="s">
        <v>633</v>
      </c>
      <c r="G478" s="145"/>
    </row>
    <row r="479">
      <c r="A479" s="329" t="s">
        <v>2081</v>
      </c>
      <c r="B479" s="145" t="s">
        <v>635</v>
      </c>
      <c r="C479" s="208"/>
      <c r="D479" s="211"/>
      <c r="F479" s="207" t="str">
        <f>IF($C$487=0,"",IF(C479="[Mark as ND1 if not relevant]","",C479/$C$487))</f>
        <v/>
      </c>
      <c r="G479" s="207" t="str">
        <f>IF($D$487=0,"",IF(D479="[Mark as ND1 if not relevant]","",D479/$D$487))</f>
        <v/>
      </c>
    </row>
    <row r="480">
      <c r="A480" s="329" t="s">
        <v>2082</v>
      </c>
      <c r="B480" s="145" t="s">
        <v>637</v>
      </c>
      <c r="C480" s="208"/>
      <c r="D480" s="211"/>
      <c r="F480" s="207" t="str">
        <f>IF($C$487=0,"",IF(C480="[Mark as ND1 if not relevant]","",C480/$C$487))</f>
        <v/>
      </c>
      <c r="G480" s="207" t="str">
        <f>IF($D$487=0,"",IF(D480="[Mark as ND1 if not relevant]","",D480/$D$487))</f>
        <v/>
      </c>
    </row>
    <row r="481">
      <c r="A481" s="329" t="s">
        <v>2083</v>
      </c>
      <c r="B481" s="145" t="s">
        <v>639</v>
      </c>
      <c r="C481" s="208"/>
      <c r="D481" s="211"/>
      <c r="F481" s="207" t="str">
        <f>IF($C$487=0,"",IF(C481="[Mark as ND1 if not relevant]","",C481/$C$487))</f>
        <v/>
      </c>
      <c r="G481" s="207" t="str">
        <f>IF($D$487=0,"",IF(D481="[Mark as ND1 if not relevant]","",D481/$D$487))</f>
        <v/>
      </c>
    </row>
    <row r="482">
      <c r="A482" s="329" t="s">
        <v>2084</v>
      </c>
      <c r="B482" s="145" t="s">
        <v>641</v>
      </c>
      <c r="C482" s="208"/>
      <c r="D482" s="211"/>
      <c r="F482" s="207" t="str">
        <f>IF($C$487=0,"",IF(C482="[Mark as ND1 if not relevant]","",C482/$C$487))</f>
        <v/>
      </c>
      <c r="G482" s="207" t="str">
        <f>IF($D$487=0,"",IF(D482="[Mark as ND1 if not relevant]","",D482/$D$487))</f>
        <v/>
      </c>
    </row>
    <row r="483">
      <c r="A483" s="329" t="s">
        <v>2085</v>
      </c>
      <c r="B483" s="145" t="s">
        <v>643</v>
      </c>
      <c r="C483" s="208"/>
      <c r="D483" s="211"/>
      <c r="F483" s="207" t="str">
        <f>IF($C$487=0,"",IF(C483="[Mark as ND1 if not relevant]","",C483/$C$487))</f>
        <v/>
      </c>
      <c r="G483" s="207" t="str">
        <f>IF($D$487=0,"",IF(D483="[Mark as ND1 if not relevant]","",D483/$D$487))</f>
        <v/>
      </c>
    </row>
    <row r="484">
      <c r="A484" s="329" t="s">
        <v>2086</v>
      </c>
      <c r="B484" s="145" t="s">
        <v>645</v>
      </c>
      <c r="C484" s="208"/>
      <c r="D484" s="211"/>
      <c r="F484" s="207" t="str">
        <f>IF($C$487=0,"",IF(C484="[Mark as ND1 if not relevant]","",C484/$C$487))</f>
        <v/>
      </c>
      <c r="G484" s="207" t="str">
        <f>IF($D$487=0,"",IF(D484="[Mark as ND1 if not relevant]","",D484/$D$487))</f>
        <v/>
      </c>
    </row>
    <row r="485">
      <c r="A485" s="329" t="s">
        <v>2087</v>
      </c>
      <c r="B485" s="145" t="s">
        <v>647</v>
      </c>
      <c r="C485" s="208"/>
      <c r="D485" s="211"/>
      <c r="F485" s="207" t="str">
        <f>IF($C$487=0,"",IF(C485="[Mark as ND1 if not relevant]","",C485/$C$487))</f>
        <v/>
      </c>
      <c r="G485" s="207" t="str">
        <f>IF($D$487=0,"",IF(D485="[Mark as ND1 if not relevant]","",D485/$D$487))</f>
        <v/>
      </c>
    </row>
    <row r="486">
      <c r="A486" s="329" t="s">
        <v>2088</v>
      </c>
      <c r="B486" s="145" t="s">
        <v>649</v>
      </c>
      <c r="C486" s="208"/>
      <c r="D486" s="211"/>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2790</v>
      </c>
    </row>
    <row r="7" ht="30">
      <c r="A7" s="1" t="s">
        <v>1122</v>
      </c>
      <c r="B7" s="80" t="s">
        <v>2645</v>
      </c>
      <c r="C7" s="387" t="s">
        <v>2789</v>
      </c>
    </row>
    <row r="8" ht="30">
      <c r="A8" s="1" t="s">
        <v>1123</v>
      </c>
      <c r="B8" s="80" t="s">
        <v>2644</v>
      </c>
      <c r="C8" s="387" t="s">
        <v>2791</v>
      </c>
    </row>
    <row r="9">
      <c r="A9" s="1" t="s">
        <v>1124</v>
      </c>
      <c r="B9" s="80" t="s">
        <v>1125</v>
      </c>
      <c r="C9" s="339" t="s">
        <v>2780</v>
      </c>
    </row>
    <row r="10" ht="44.25" customHeight="1">
      <c r="A10" s="1" t="s">
        <v>1126</v>
      </c>
      <c r="B10" s="80" t="s">
        <v>1338</v>
      </c>
      <c r="C10" s="339" t="s">
        <v>2792</v>
      </c>
    </row>
    <row r="11" ht="54.75" customHeight="1">
      <c r="A11" s="1" t="s">
        <v>1127</v>
      </c>
      <c r="B11" s="80" t="s">
        <v>2785</v>
      </c>
      <c r="C11" s="339" t="s">
        <v>2786</v>
      </c>
    </row>
    <row r="12">
      <c r="A12" s="1" t="s">
        <v>1128</v>
      </c>
      <c r="B12" s="80" t="s">
        <v>2575</v>
      </c>
      <c r="C12" s="339" t="s">
        <v>2787</v>
      </c>
    </row>
    <row r="13">
      <c r="A13" s="1" t="s">
        <v>1130</v>
      </c>
      <c r="B13" s="80" t="s">
        <v>1129</v>
      </c>
      <c r="C13" s="339" t="s">
        <v>2783</v>
      </c>
    </row>
    <row r="14">
      <c r="A14" s="1" t="s">
        <v>1132</v>
      </c>
      <c r="B14" s="80" t="s">
        <v>1131</v>
      </c>
      <c r="C14" s="339" t="s">
        <v>2782</v>
      </c>
    </row>
    <row r="15" ht="30">
      <c r="A15" s="1" t="s">
        <v>1134</v>
      </c>
      <c r="B15" s="80" t="s">
        <v>1133</v>
      </c>
      <c r="C15" s="339" t="s">
        <v>2781</v>
      </c>
    </row>
    <row r="16">
      <c r="A16" s="1" t="s">
        <v>1136</v>
      </c>
      <c r="B16" s="80" t="s">
        <v>1135</v>
      </c>
      <c r="C16" s="339" t="s">
        <v>2784</v>
      </c>
    </row>
    <row r="17" ht="30" customHeight="1">
      <c r="A17" s="1" t="s">
        <v>1137</v>
      </c>
      <c r="B17" s="84" t="s">
        <v>2777</v>
      </c>
      <c r="C17" s="339" t="s">
        <v>2778</v>
      </c>
    </row>
    <row r="18">
      <c r="A18" s="1" t="s">
        <v>1139</v>
      </c>
      <c r="B18" s="84" t="s">
        <v>1138</v>
      </c>
      <c r="C18" s="339" t="s">
        <v>2779</v>
      </c>
    </row>
    <row r="19" s="258" customFormat="1">
      <c r="A19" s="217" t="s">
        <v>2574</v>
      </c>
      <c r="B19" s="84" t="s">
        <v>1140</v>
      </c>
      <c r="C19" s="339" t="s">
        <v>2788</v>
      </c>
      <c r="D19" s="2"/>
      <c r="E19" s="2"/>
      <c r="F19" s="2"/>
      <c r="G19" s="2"/>
      <c r="H19" s="2"/>
      <c r="I19" s="2"/>
      <c r="J19" s="2"/>
    </row>
    <row r="20" s="258" customFormat="1">
      <c r="A20" s="217" t="s">
        <v>2576</v>
      </c>
      <c r="B20" s="80" t="s">
        <v>2573</v>
      </c>
      <c r="C20" s="339" t="s">
        <v>2793</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2794</v>
      </c>
      <c r="D14" s="455"/>
      <c r="E14" s="72"/>
      <c r="F14" s="72"/>
      <c r="G14" s="72"/>
      <c r="H14" s="64"/>
      <c r="L14" s="64"/>
      <c r="M14" s="64"/>
    </row>
    <row r="15">
      <c r="A15" s="66" t="s">
        <v>1350</v>
      </c>
      <c r="B15" s="83" t="s">
        <v>2795</v>
      </c>
      <c r="C15" s="66" t="s">
        <v>2671</v>
      </c>
      <c r="D15" s="66" t="s">
        <v>2796</v>
      </c>
      <c r="E15" s="72"/>
      <c r="F15" s="72"/>
      <c r="G15" s="72"/>
      <c r="H15" s="64"/>
      <c r="L15" s="64"/>
      <c r="M15" s="64"/>
    </row>
    <row r="16">
      <c r="A16" s="66" t="s">
        <v>1351</v>
      </c>
      <c r="B16" s="83" t="s">
        <v>1340</v>
      </c>
      <c r="C16" s="66" t="s">
        <v>2794</v>
      </c>
      <c r="E16" s="72"/>
      <c r="F16" s="72"/>
      <c r="G16" s="72"/>
      <c r="H16" s="64"/>
      <c r="L16" s="64"/>
      <c r="M16" s="64"/>
    </row>
    <row r="17">
      <c r="A17" s="66" t="s">
        <v>1352</v>
      </c>
      <c r="B17" s="261" t="s">
        <v>1341</v>
      </c>
      <c r="C17" s="66" t="s">
        <v>2794</v>
      </c>
      <c r="E17" s="72"/>
      <c r="F17" s="72"/>
      <c r="G17" s="72"/>
      <c r="H17" s="64"/>
      <c r="L17" s="64"/>
      <c r="M17" s="64"/>
    </row>
    <row r="18">
      <c r="A18" s="66" t="s">
        <v>1353</v>
      </c>
      <c r="B18" s="83" t="s">
        <v>2797</v>
      </c>
      <c r="C18" s="66" t="s">
        <v>2794</v>
      </c>
      <c r="E18" s="72"/>
      <c r="F18" s="72"/>
      <c r="G18" s="72"/>
      <c r="H18" s="64"/>
      <c r="L18" s="64"/>
      <c r="M18" s="64"/>
    </row>
    <row r="19">
      <c r="A19" s="66" t="s">
        <v>1354</v>
      </c>
      <c r="B19" s="83" t="s">
        <v>1342</v>
      </c>
      <c r="C19" s="66" t="s">
        <v>2794</v>
      </c>
      <c r="E19" s="72"/>
      <c r="F19" s="72"/>
      <c r="G19" s="72"/>
      <c r="H19" s="64"/>
      <c r="L19" s="64"/>
      <c r="M19" s="64"/>
    </row>
    <row r="20">
      <c r="A20" s="66" t="s">
        <v>1355</v>
      </c>
      <c r="B20" s="83" t="s">
        <v>1343</v>
      </c>
      <c r="C20" s="66" t="s">
        <v>2671</v>
      </c>
      <c r="D20" s="66" t="s">
        <v>2796</v>
      </c>
      <c r="E20" s="72"/>
      <c r="F20" s="72"/>
      <c r="G20" s="72"/>
      <c r="H20" s="64"/>
      <c r="L20" s="64"/>
      <c r="M20" s="64"/>
    </row>
    <row r="21">
      <c r="A21" s="66" t="s">
        <v>1356</v>
      </c>
      <c r="B21" s="83" t="s">
        <v>1344</v>
      </c>
      <c r="C21" s="66" t="s">
        <v>2794</v>
      </c>
      <c r="E21" s="72"/>
      <c r="F21" s="72"/>
      <c r="G21" s="72"/>
      <c r="H21" s="64"/>
      <c r="L21" s="64"/>
      <c r="M21" s="64"/>
    </row>
    <row r="22">
      <c r="A22" s="66" t="s">
        <v>1357</v>
      </c>
      <c r="B22" s="83" t="s">
        <v>1345</v>
      </c>
      <c r="C22" s="66" t="s">
        <v>2794</v>
      </c>
      <c r="E22" s="72"/>
      <c r="F22" s="72"/>
      <c r="G22" s="72"/>
      <c r="H22" s="64"/>
      <c r="L22" s="64"/>
      <c r="M22" s="64"/>
    </row>
    <row r="23">
      <c r="A23" s="66" t="s">
        <v>1358</v>
      </c>
      <c r="B23" s="83" t="s">
        <v>1424</v>
      </c>
      <c r="C23" s="66" t="s">
        <v>2703</v>
      </c>
      <c r="E23" s="72"/>
      <c r="F23" s="72"/>
      <c r="G23" s="72"/>
      <c r="H23" s="64"/>
      <c r="L23" s="64"/>
      <c r="M23" s="64"/>
    </row>
    <row r="24">
      <c r="A24" s="66" t="s">
        <v>1426</v>
      </c>
      <c r="B24" s="83" t="s">
        <v>1425</v>
      </c>
      <c r="C24" s="66" t="s">
        <v>2794</v>
      </c>
      <c r="E24" s="72"/>
      <c r="F24" s="72"/>
      <c r="G24" s="72"/>
      <c r="H24" s="64"/>
      <c r="L24" s="64"/>
      <c r="M24" s="64"/>
    </row>
    <row r="25" outlineLevel="1">
      <c r="A25" s="66" t="s">
        <v>1359</v>
      </c>
      <c r="B25" s="81" t="s">
        <v>2682</v>
      </c>
      <c r="C25" s="275" t="s">
        <v>2671</v>
      </c>
      <c r="D25" s="275" t="s">
        <v>2796</v>
      </c>
      <c r="E25" s="72"/>
      <c r="F25" s="72"/>
      <c r="G25" s="72"/>
      <c r="H25" s="64"/>
      <c r="L25" s="64"/>
      <c r="M25" s="64"/>
    </row>
    <row r="26" outlineLevel="1">
      <c r="A26" s="66" t="s">
        <v>1362</v>
      </c>
      <c r="B26" s="337" t="s">
        <v>2691</v>
      </c>
      <c r="C26" s="339" t="s">
        <v>2692</v>
      </c>
      <c r="D26" s="339"/>
      <c r="E26" s="72"/>
      <c r="F26" s="72"/>
      <c r="G26" s="72"/>
      <c r="H26" s="64"/>
      <c r="L26" s="64"/>
      <c r="M26" s="64"/>
    </row>
    <row r="27" outlineLevel="1">
      <c r="A27" s="66" t="s">
        <v>1363</v>
      </c>
      <c r="B27" s="337" t="s">
        <v>2686</v>
      </c>
      <c r="C27" s="339" t="s">
        <v>2671</v>
      </c>
      <c r="D27" s="339" t="s">
        <v>2796</v>
      </c>
      <c r="E27" s="72"/>
      <c r="F27" s="72"/>
      <c r="G27" s="72"/>
      <c r="H27" s="64"/>
      <c r="L27" s="64"/>
      <c r="M27" s="64"/>
    </row>
    <row r="28" outlineLevel="1">
      <c r="A28" s="66" t="s">
        <v>1364</v>
      </c>
      <c r="B28" s="337" t="s">
        <v>2683</v>
      </c>
      <c r="C28" s="339" t="s">
        <v>2671</v>
      </c>
      <c r="D28" s="339" t="s">
        <v>2796</v>
      </c>
      <c r="E28" s="72"/>
      <c r="F28" s="72"/>
      <c r="G28" s="72"/>
      <c r="H28" s="64"/>
      <c r="L28" s="64"/>
      <c r="M28" s="64"/>
    </row>
    <row r="29" outlineLevel="1">
      <c r="A29" s="66" t="s">
        <v>1365</v>
      </c>
      <c r="B29" s="337" t="s">
        <v>2679</v>
      </c>
      <c r="C29" s="339" t="s">
        <v>2671</v>
      </c>
      <c r="D29" s="339" t="s">
        <v>2796</v>
      </c>
      <c r="E29" s="72"/>
      <c r="F29" s="72"/>
      <c r="G29" s="72"/>
      <c r="H29" s="64"/>
      <c r="L29" s="64"/>
      <c r="M29" s="64"/>
    </row>
    <row r="30" outlineLevel="1">
      <c r="A30" s="66" t="s">
        <v>1366</v>
      </c>
      <c r="B30" s="337" t="s">
        <v>2688</v>
      </c>
      <c r="C30" s="339" t="s">
        <v>2671</v>
      </c>
      <c r="D30" s="339" t="s">
        <v>2796</v>
      </c>
      <c r="E30" s="72"/>
      <c r="F30" s="72"/>
      <c r="G30" s="72"/>
      <c r="H30" s="64"/>
      <c r="L30" s="64"/>
      <c r="M30" s="64"/>
    </row>
    <row r="31" outlineLevel="1">
      <c r="A31" s="66" t="s">
        <v>1367</v>
      </c>
      <c r="B31" s="337" t="s">
        <v>2677</v>
      </c>
      <c r="C31" s="339" t="s">
        <v>2671</v>
      </c>
      <c r="D31" s="339" t="s">
        <v>2796</v>
      </c>
      <c r="E31" s="72"/>
      <c r="F31" s="72"/>
      <c r="G31" s="72"/>
      <c r="H31" s="64"/>
      <c r="L31" s="64"/>
      <c r="M31" s="64"/>
    </row>
    <row r="32" outlineLevel="1">
      <c r="A32" s="66" t="s">
        <v>1368</v>
      </c>
      <c r="B32" s="337" t="s">
        <v>2678</v>
      </c>
      <c r="C32" s="339" t="s">
        <v>2671</v>
      </c>
      <c r="D32" s="339" t="s">
        <v>2796</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c r="C35" s="456"/>
      <c r="D35" s="456"/>
      <c r="E35" s="456"/>
      <c r="F35" s="137"/>
      <c r="G35" s="137"/>
      <c r="H35" s="64"/>
      <c r="L35" s="64"/>
      <c r="M35" s="64"/>
    </row>
    <row r="36">
      <c r="A36" s="66" t="s">
        <v>1385</v>
      </c>
      <c r="B36" s="83"/>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81</v>
      </c>
      <c r="H75" s="64"/>
    </row>
    <row r="76">
      <c r="A76" s="66" t="s">
        <v>1410</v>
      </c>
      <c r="B76" s="66" t="s">
        <v>1439</v>
      </c>
      <c r="C76" s="301">
        <v>274.56</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2798</v>
      </c>
      <c r="C82" s="296">
        <v>0.00017263</v>
      </c>
      <c r="D82" s="296" t="str">
        <f>IF(C82="","","ND2")</f>
        <v>ND2</v>
      </c>
      <c r="E82" s="296" t="str">
        <f>IF(C82="","","ND2")</f>
        <v>ND2</v>
      </c>
      <c r="F82" s="296" t="str">
        <f>IF(C82="","","ND2")</f>
        <v>ND2</v>
      </c>
      <c r="G82" s="296">
        <f>IF(C82="","",C82)</f>
        <v>0.00017263</v>
      </c>
      <c r="H82" s="64"/>
    </row>
    <row r="83">
      <c r="A83" s="66" t="s">
        <v>1417</v>
      </c>
      <c r="B83" s="275" t="s">
        <v>2799</v>
      </c>
      <c r="C83" s="296">
        <v>6.427E-05</v>
      </c>
      <c r="D83" s="296" t="str">
        <f>IF(C83="","","ND2")</f>
        <v>ND2</v>
      </c>
      <c r="E83" s="296" t="str">
        <f>IF(C83="","","ND2")</f>
        <v>ND2</v>
      </c>
      <c r="F83" s="296" t="str">
        <f>IF(C83="","","ND2")</f>
        <v>ND2</v>
      </c>
      <c r="G83" s="296">
        <f>IF(C83="","",C83)</f>
        <v>6.427E-05</v>
      </c>
      <c r="H83" s="64"/>
    </row>
    <row r="84">
      <c r="A84" s="66" t="s">
        <v>1418</v>
      </c>
      <c r="B84" s="275" t="s">
        <v>2800</v>
      </c>
      <c r="C84" s="296">
        <v>0</v>
      </c>
      <c r="D84" s="296" t="str">
        <f>IF(C84="","","ND2")</f>
        <v>ND2</v>
      </c>
      <c r="E84" s="296" t="str">
        <f>IF(C84="","","ND2")</f>
        <v>ND2</v>
      </c>
      <c r="F84" s="296" t="str">
        <f>IF(C84="","","ND2")</f>
        <v>ND2</v>
      </c>
      <c r="G84" s="296">
        <f>IF(C84="","",C84)</f>
        <v>0</v>
      </c>
      <c r="H84" s="64"/>
    </row>
    <row r="85">
      <c r="A85" s="66" t="s">
        <v>1419</v>
      </c>
      <c r="B85" s="275" t="s">
        <v>2801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2802</v>
      </c>
      <c r="C87" s="296">
        <v>0.9997631</v>
      </c>
      <c r="D87" s="296" t="str">
        <f>IF(C87="","","ND2")</f>
        <v>ND2</v>
      </c>
      <c r="E87" s="296" t="str">
        <f>IF(C87="","","ND2")</f>
        <v>ND2</v>
      </c>
      <c r="F87" s="296" t="str">
        <f>IF(C87="","","ND2")</f>
        <v>ND2</v>
      </c>
      <c r="G87" s="296">
        <f>IF(C87="","",C87)</f>
        <v>0.9997631</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2023-09-13T09:53:09Z</dcterms:created>
  <dcterms:modified xsi:type="dcterms:W3CDTF">2023-09-13T09:53:09Z</dcterms:modified>
</cp:coreProperties>
</file>