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<sst xmlns="http://schemas.openxmlformats.org/spreadsheetml/2006/main" count="4583" uniqueCount="3080">
  <si>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</si>
  <si>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</si>
  <si>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</si>
  <si>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</si>
  <si>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</si>
  <si>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</si>
  <si>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</si>
  <si>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</si>
  <si>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</si>
  <si>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</si>
  <si>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</si>
  <si>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</si>
  <si>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</si>
  <si>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</si>
  <si>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</si>
  <si>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</si>
  <si>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</si>
  <si>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</si>
  <si>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</si>
  <si>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</si>
  <si>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</si>
  <si>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</si>
  <si>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</si>
  <si>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</si>
  <si>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</si>
  <si>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</si>
  <si>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</si>
  <si>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</si>
  <si>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</si>
  <si>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</si>
  <si>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</si>
  <si>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</si>
  <si>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</si>
  <si>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</si>
  <si>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</si>
  <si>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</si>
  <si>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</si>
  <si>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</si>
  <si>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</si>
  <si>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</si>
  <si>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</si>
  <si>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</si>
  <si>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</si>
  <si>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</si>
  <si>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</si>
  <si>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</si>
  <si>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</si>
  <si>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</si>
  <si>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</si>
  <si>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</si>
  <si>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</si>
  <si>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</si>
  <si>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</si>
  <si>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</si>
  <si>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</si>
  <si>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</si>
  <si>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</si>
  <si>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</si>
  <si>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</si>
  <si>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</si>
  <si>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</si>
  <si>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</si>
  <si>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</si>
  <si>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</si>
  <si>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</si>
  <si>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</si>
  <si>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</si>
  <si>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</si>
  <si>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</si>
  <si>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</si>
  <si>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</si>
  <si>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</si>
  <si>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</si>
  <si>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</si>
  <si>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</si>
  <si>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</si>
  <si>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</si>
  <si>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</si>
  <si>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</si>
  <si>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</si>
  <si>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</si>
  <si>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</si>
  <si>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</si>
  <si>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</si>
  <si>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</si>
  <si>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</si>
  <si>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</si>
  <si>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</si>
  <si>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</si>
  <si>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</si>
  <si>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</si>
  <si>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</si>
  <si>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</si>
  <si>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</si>
  <si>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</si>
  <si>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</si>
  <si>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</si>
  <si>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</si>
  <si>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</si>
  <si>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</si>
  <si>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</si>
  <si>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</si>
  <si>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</si>
  <si>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</si>
  <si>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</si>
  <si>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</si>
  <si>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</si>
  <si>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</si>
  <si>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</si>
  <si>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</si>
  <si>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</si>
  <si>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</si>
  <si>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</si>
  <si>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</si>
  <si>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</si>
  <si>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</si>
  <si>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</si>
  <si>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</si>
  <si>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</si>
  <si>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</si>
  <si>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</si>
  <si>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</si>
  <si>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</si>
  <si>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</si>
  <si>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</si>
  <si>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</si>
  <si>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</si>
  <si>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</si>
  <si>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</si>
  <si>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</si>
  <si>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</si>
  <si>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</si>
  <si>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</si>
  <si>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</si>
  <si>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</si>
  <si>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</si>
  <si>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</si>
  <si>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</si>
  <si>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</si>
  <si>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</si>
  <si>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</si>
  <si>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</si>
  <si>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</si>
  <si>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</si>
  <si>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</si>
  <si>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</si>
  <si>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</si>
  <si>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</si>
  <si>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</si>
  <si>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</si>
  <si>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</si>
  <si>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</si>
  <si>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</si>
  <si>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</si>
  <si>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</si>
  <si>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</si>
  <si>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</si>
  <si>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</si>
  <si>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</si>
  <si>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</si>
  <si>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</si>
  <si>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</si>
  <si>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</si>
  <si>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</si>
  <si>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</si>
  <si>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</si>
  <si>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</si>
  <si>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</si>
  <si>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</si>
  <si>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</si>
  <si>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</si>
  <si>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</si>
  <si>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</si>
  <si>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</si>
  <si>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</si>
  <si>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</si>
  <si>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</si>
  <si>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</si>
  <si>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</si>
  <si>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</si>
  <si>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</si>
  <si>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</si>
  <si>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</si>
  <si>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</si>
  <si>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</si>
  <si>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</si>
  <si>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</si>
  <si>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</si>
  <si>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</si>
  <si>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</si>
  <si>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</si>
  <si>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</si>
  <si>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</si>
  <si>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</si>
  <si>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</si>
  <si>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</si>
  <si>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</si>
  <si>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</si>
  <si>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</si>
  <si>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</si>
  <si>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</si>
  <si>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</si>
  <si>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</si>
  <si>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</si>
  <si>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</si>
  <si>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</si>
  <si>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</si>
  <si>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</si>
  <si>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</si>
  <si>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</si>
  <si>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</si>
  <si>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</si>
  <si>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</si>
  <si>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</si>
  <si>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</si>
  <si>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</si>
  <si>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</si>
  <si>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</si>
  <si>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</si>
  <si>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</si>
  <si>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</si>
  <si>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</si>
  <si>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</si>
  <si>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</si>
  <si>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</si>
  <si>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</si>
  <si>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</si>
  <si>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</si>
  <si>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</si>
  <si>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</si>
  <si>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</si>
  <si>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</si>
  <si>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</si>
  <si>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</si>
  <si>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</si>
  <si>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</si>
  <si>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</si>
  <si>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</si>
  <si>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</si>
  <si>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</si>
  <si>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</si>
  <si>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</si>
  <si>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</si>
  <si>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</si>
  <si>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</si>
  <si>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</si>
  <si>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</si>
  <si>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</si>
  <si>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</si>
  <si>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</si>
  <si>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</si>
  <si>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</si>
  <si>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</si>
  <si>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</si>
  <si>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</si>
  <si>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</si>
  <si>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</si>
  <si>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</si>
  <si>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</si>
  <si>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</si>
  <si>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</si>
  <si>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</si>
  <si>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</si>
  <si>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</si>
  <si>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</si>
  <si>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</si>
  <si>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</si>
  <si>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</si>
  <si>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</si>
  <si>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</si>
  <si>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</si>
  <si>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</si>
  <si>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</si>
  <si>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</si>
  <si>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</si>
  <si>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</si>
  <si>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</si>
  <si>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</si>
  <si>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</si>
  <si>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</si>
  <si>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</si>
  <si>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</si>
  <si>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</si>
  <si>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</si>
  <si>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</si>
  <si>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</si>
  <si>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</si>
  <si>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</si>
  <si>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</si>
  <si>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</si>
  <si>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</si>
  <si>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</si>
  <si>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</si>
  <si>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</si>
  <si>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</si>
  <si>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</si>
  <si>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</si>
  <si>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</si>
  <si>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</si>
  <si>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</si>
  <si>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</si>
  <si>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</si>
  <si>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</si>
  <si>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</si>
  <si>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</si>
  <si>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</si>
  <si>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</si>
  <si>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</si>
  <si>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</si>
  <si>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</si>
  <si>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</si>
  <si>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</si>
  <si>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</si>
  <si>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</si>
  <si>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</si>
  <si>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</si>
  <si>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</si>
  <si>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</si>
  <si>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</si>
  <si>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</si>
  <si>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</si>
  <si>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</si>
  <si>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</si>
  <si>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</si>
  <si>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</si>
  <si>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</si>
  <si>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</si>
  <si>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</si>
  <si>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</si>
  <si>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</si>
  <si>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</si>
  <si>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</si>
  <si>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</si>
  <si>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</si>
  <si>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</si>
  <si>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</si>
  <si>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</si>
  <si>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</si>
  <si>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</si>
  <si>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</si>
  <si>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</si>
  <si>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</si>
  <si>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</si>
  <si>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</si>
  <si>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</si>
  <si>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</si>
  <si>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</si>
  <si>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</si>
  <si>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</si>
  <si>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</si>
  <si>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</si>
  <si>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</si>
  <si>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</si>
  <si>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</si>
  <si>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</si>
  <si>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</si>
  <si>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</si>
  <si>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</si>
  <si>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</si>
  <si>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</si>
  <si>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</si>
  <si>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</si>
  <si>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</si>
  <si>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</si>
  <si>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</si>
  <si>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</si>
  <si>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</si>
  <si>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</si>
  <si>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</si>
  <si>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</si>
  <si>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</si>
  <si>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</si>
  <si>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</si>
  <si>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</si>
  <si>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</si>
  <si>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</si>
  <si>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</si>
  <si>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</si>
  <si>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</si>
  <si>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</si>
  <si>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</si>
  <si>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</si>
  <si>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</si>
  <si>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</si>
  <si>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</si>
  <si>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</si>
  <si>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</si>
  <si>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</si>
  <si>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</si>
  <si>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</si>
  <si>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</si>
  <si>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</si>
  <si>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</si>
  <si>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</si>
  <si>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</si>
  <si>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</si>
  <si>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</si>
  <si>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</si>
  <si>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</si>
  <si>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</si>
  <si>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</si>
  <si>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</si>
  <si>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</si>
  <si>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</si>
  <si>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</si>
  <si>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</si>
  <si>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</si>
  <si>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</si>
  <si>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</si>
  <si>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</si>
  <si>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</si>
  <si>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</si>
  <si>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</si>
  <si>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</si>
  <si>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</si>
  <si>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</si>
  <si>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</si>
  <si>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</si>
  <si>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</si>
  <si>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</si>
  <si>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</si>
  <si>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</si>
  <si>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</si>
  <si>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</si>
  <si>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</si>
  <si>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</si>
  <si>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</si>
  <si>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</si>
  <si>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</si>
  <si>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</si>
  <si>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</si>
  <si>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</si>
  <si>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</si>
  <si>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</si>
  <si>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</si>
  <si>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</si>
  <si>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</si>
  <si>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</si>
  <si>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</si>
  <si>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</si>
  <si>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</si>
  <si>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</si>
  <si>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</si>
  <si>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</si>
  <si>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</si>
  <si>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</si>
  <si>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</si>
  <si>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</si>
  <si>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</si>
  <si>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</si>
  <si>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</si>
  <si>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</si>
  <si>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</si>
  <si>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</si>
  <si>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</si>
  <si>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</si>
  <si>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</si>
  <si>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</si>
  <si>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</si>
  <si>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</si>
  <si>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</si>
  <si>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</si>
  <si>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</si>
  <si>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</si>
  <si>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</si>
  <si>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</si>
  <si>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</si>
  <si>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</si>
  <si>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</si>
  <si>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</si>
  <si>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</si>
  <si>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</si>
  <si>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</si>
  <si>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</si>
  <si>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</si>
  <si>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</si>
  <si>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</si>
  <si>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</si>
  <si>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</si>
  <si>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</si>
  <si>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</si>
  <si>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</si>
  <si>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</si>
  <si>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</si>
  <si>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</si>
  <si>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</si>
  <si>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</si>
  <si>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</si>
  <si>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</si>
  <si>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</si>
  <si>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</si>
  <si>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</si>
  <si>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</si>
  <si>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</si>
  <si>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</si>
  <si>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</si>
  <si>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</si>
  <si>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</si>
  <si>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</si>
  <si>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</si>
  <si>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</si>
  <si>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</si>
  <si>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</si>
  <si>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</si>
  <si>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</si>
  <si>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</si>
  <si>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</si>
  <si>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</si>
  <si>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</si>
  <si>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</si>
  <si>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</si>
  <si>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</si>
  <si>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</si>
  <si>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</si>
  <si>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</si>
  <si>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</si>
  <si>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</si>
  <si>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</si>
  <si>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</si>
  <si>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</si>
  <si>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</si>
  <si>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</si>
  <si>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</si>
  <si>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</si>
  <si>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</si>
  <si>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</si>
  <si>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</si>
  <si>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</si>
  <si>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</si>
  <si>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</si>
  <si>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</si>
  <si>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</si>
  <si>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</si>
  <si>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</si>
  <si>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</si>
  <si>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</si>
  <si>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</si>
  <si>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</si>
  <si>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</si>
  <si>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</si>
  <si>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</si>
  <si>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</si>
  <si>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</si>
  <si>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</si>
  <si>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</si>
  <si>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</si>
  <si>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</si>
  <si>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</si>
  <si>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</si>
  <si>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</si>
  <si>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</si>
  <si>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</si>
  <si>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</si>
  <si>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</si>
  <si>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</si>
  <si>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</si>
  <si>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</si>
  <si>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</si>
  <si>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</si>
  <si>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</si>
  <si>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</si>
  <si>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</si>
  <si>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</si>
  <si>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</si>
  <si>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</si>
  <si>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</si>
  <si>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</si>
  <si>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</si>
  <si>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</si>
  <si>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</si>
  <si>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</si>
  <si>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</si>
  <si>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</si>
  <si>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</si>
  <si>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</si>
  <si>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</si>
  <si>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</si>
  <si>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</si>
  <si>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</si>
  <si>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</si>
  <si>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</si>
  <si>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</si>
  <si>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</si>
  <si>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</si>
  <si>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</si>
  <si>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</si>
  <si>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</si>
  <si>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</si>
  <si>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</si>
  <si>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</si>
  <si>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</si>
  <si>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</si>
  <si>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</si>
  <si>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</si>
  <si>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</si>
  <si>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</si>
  <si>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</si>
  <si>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</si>
  <si>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</si>
  <si>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</si>
  <si>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</si>
  <si>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</si>
  <si>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</si>
  <si>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</si>
  <si>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</si>
  <si>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</si>
  <si>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</si>
  <si>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</si>
  <si>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</si>
  <si>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</si>
  <si>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</si>
  <si>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</si>
  <si>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</si>
  <si>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</si>
  <si>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</si>
  <si>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</si>
  <si>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</si>
  <si>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</si>
  <si>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</si>
  <si>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</si>
  <si>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</si>
  <si>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</si>
  <si>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</si>
  <si>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</si>
  <si>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</si>
  <si>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</si>
  <si>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</si>
  <si>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</si>
  <si>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</si>
  <si>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</si>
  <si>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</si>
  <si>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</si>
  <si>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</si>
  <si>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</si>
  <si>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</si>
  <si>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</si>
  <si>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</si>
  <si>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</si>
  <si>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</si>
  <si>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</si>
  <si>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</si>
  <si>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</si>
  <si>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</si>
  <si>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</si>
  <si>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</si>
  <si>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</si>
  <si>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</si>
  <si>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</si>
  <si>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</si>
  <si>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</si>
  <si>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</si>
  <si>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</si>
  <si>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</si>
  <si>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</si>
  <si>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</si>
  <si>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</si>
  <si>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</si>
  <si>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</si>
  <si>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</si>
  <si>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</si>
  <si>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</si>
  <si>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</si>
  <si>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</si>
  <si>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</si>
  <si>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</si>
  <si>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</si>
  <si>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</si>
  <si>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</si>
  <si>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</si>
  <si>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</si>
  <si>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</si>
  <si>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</si>
  <si>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</si>
  <si>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</si>
  <si>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</si>
  <si>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</si>
  <si>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</si>
  <si>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</si>
  <si>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</si>
  <si>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</si>
  <si>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</si>
  <si>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</si>
  <si>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</si>
  <si>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</si>
  <si>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</si>
  <si>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</si>
  <si>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</si>
  <si>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</si>
  <si>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</si>
  <si>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</si>
  <si>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</si>
  <si>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</si>
  <si>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</si>
  <si>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</si>
  <si>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</si>
  <si>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</si>
  <si>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</si>
  <si>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</si>
  <si>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</si>
  <si>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</si>
  <si>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</si>
  <si>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</si>
  <si>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</si>
  <si>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</si>
  <si>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</si>
  <si>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</si>
  <si>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</si>
  <si>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</si>
  <si>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</si>
  <si>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</si>
  <si>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</si>
  <si>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</si>
  <si>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</si>
  <si>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</si>
  <si>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</si>
  <si>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</si>
  <si>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</si>
  <si>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</si>
  <si>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</si>
  <si>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</si>
  <si>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</si>
  <si>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</si>
  <si>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</si>
  <si>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</si>
  <si>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</si>
  <si>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</si>
  <si>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</si>
  <si>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</si>
  <si>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</si>
  <si>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</si>
  <si>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</si>
  <si>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</si>
  <si>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</si>
  <si>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</si>
  <si>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</si>
  <si>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</si>
  <si>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</si>
  <si>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</si>
  <si>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</si>
  <si>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</si>
  <si>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</si>
  <si>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</si>
  <si>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</si>
  <si>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</si>
  <si>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</si>
  <si>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</si>
  <si>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</si>
  <si>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</si>
  <si>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</si>
  <si>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</si>
  <si>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</si>
  <si>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</si>
  <si>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</si>
  <si>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</si>
  <si>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</si>
  <si>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</si>
  <si>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</si>
  <si>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</si>
  <si>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</si>
  <si>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</si>
  <si>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</si>
  <si>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</si>
  <si>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</si>
  <si>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</si>
  <si>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</si>
  <si>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</si>
  <si>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</si>
  <si>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</si>
  <si>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</si>
  <si>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</si>
  <si>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</si>
  <si>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</si>
  <si>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</si>
  <si>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</si>
  <si>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</si>
  <si>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</si>
  <si>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</si>
  <si>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</si>
  <si>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</si>
  <si>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</si>
  <si>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</si>
  <si>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</si>
  <si>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</si>
  <si>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</si>
  <si>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</si>
  <si>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</si>
  <si>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</si>
  <si>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</si>
  <si>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</si>
  <si>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</si>
  <si>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</si>
  <si>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</si>
  <si>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</si>
  <si>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</si>
  <si>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</si>
  <si>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</si>
  <si>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</si>
  <si>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</si>
  <si>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</si>
  <si>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</si>
  <si>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</si>
  <si>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</si>
  <si>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</si>
  <si>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</si>
  <si>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</si>
  <si>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</si>
  <si>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</si>
  <si>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</si>
  <si>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</si>
  <si>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</si>
  <si>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</si>
  <si>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</si>
  <si>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</si>
  <si>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</si>
  <si>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</si>
  <si>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</si>
  <si>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</si>
  <si>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</si>
  <si>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</si>
  <si>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</si>
  <si>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</si>
  <si>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</si>
  <si>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</si>
  <si>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</si>
  <si>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</si>
  <si>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</si>
  <si>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</si>
  <si>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</si>
  <si>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</si>
  <si>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</si>
  <si>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</si>
  <si>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</si>
  <si>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</si>
  <si>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</si>
  <si>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</si>
  <si>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</si>
  <si>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</si>
  <si>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</si>
  <si>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</si>
  <si>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</si>
  <si>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</si>
  <si>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</si>
  <si>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</si>
  <si>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</si>
  <si>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</si>
  <si>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</si>
  <si>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</si>
  <si>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</si>
  <si>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</si>
  <si>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</si>
  <si>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</si>
  <si>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</si>
  <si>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</si>
  <si>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</si>
  <si>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</si>
  <si>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</si>
  <si>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</si>
  <si>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</si>
  <si>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</si>
  <si>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</si>
  <si>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</si>
  <si>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</si>
  <si>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</si>
  <si>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</si>
  <si>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</si>
  <si>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</si>
  <si>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</si>
  <si>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</si>
  <si>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</si>
  <si>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</si>
  <si>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</si>
  <si>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</si>
  <si>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</si>
  <si>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</si>
  <si>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</si>
  <si>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</si>
  <si>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</si>
  <si>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</si>
  <si>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</si>
  <si>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</si>
  <si>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</si>
  <si>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</si>
  <si>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</si>
  <si>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</si>
  <si>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</si>
  <si>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</si>
  <si>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</si>
  <si>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</si>
  <si>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</si>
  <si>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</si>
  <si>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</si>
  <si>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</si>
  <si>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</si>
  <si>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</si>
  <si>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</si>
  <si>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</si>
  <si>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</si>
  <si>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</si>
  <si>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</si>
  <si>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</si>
  <si>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</si>
  <si>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</si>
  <si>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</si>
  <si>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</si>
  <si>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</si>
  <si>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</si>
  <si>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</si>
  <si>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</si>
  <si>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</si>
  <si>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</si>
  <si>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</si>
  <si>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</si>
  <si>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</si>
  <si>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</si>
  <si>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</si>
  <si>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</si>
  <si>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</si>
  <si>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</si>
  <si>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</si>
  <si>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</si>
  <si>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</si>
  <si>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</si>
  <si>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</si>
  <si>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</si>
  <si>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</si>
  <si>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</si>
  <si>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</si>
  <si>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</si>
  <si>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</si>
  <si>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</si>
  <si>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</si>
  <si>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</si>
  <si>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</si>
  <si>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</si>
  <si>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</si>
  <si>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</si>
  <si>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</si>
  <si>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</si>
  <si>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</si>
  <si>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</si>
  <si>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</si>
  <si>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</si>
  <si>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</si>
  <si>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</si>
  <si>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</si>
  <si>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</si>
  <si>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</si>
  <si>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</si>
  <si>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</si>
  <si>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</si>
  <si>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</si>
  <si>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</si>
  <si>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</si>
  <si>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</si>
  <si>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</si>
  <si>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</si>
  <si>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</si>
  <si>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</si>
  <si>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</si>
  <si>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</si>
  <si>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</si>
  <si>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</si>
  <si>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</si>
  <si>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</si>
  <si>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</si>
  <si>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</si>
  <si>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</si>
  <si>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</si>
  <si>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</si>
  <si>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</si>
  <si>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</si>
  <si>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</si>
  <si>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</si>
  <si>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</si>
  <si>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</si>
  <si>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</si>
  <si>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</si>
  <si>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</si>
  <si>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</si>
  <si>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</si>
  <si>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</si>
  <si>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</si>
  <si>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</si>
  <si>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</si>
  <si>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</si>
  <si>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</si>
  <si>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</si>
  <si>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</si>
  <si>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</si>
  <si>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</si>
  <si>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</si>
  <si>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</si>
  <si>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</si>
  <si>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</si>
  <si>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</si>
  <si>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</si>
  <si>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</si>
  <si>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</si>
  <si>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</si>
  <si>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</si>
  <si>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</si>
  <si>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</si>
  <si>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</si>
  <si>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</si>
  <si>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</si>
  <si>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</si>
  <si>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</si>
  <si>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</si>
  <si>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</si>
  <si>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</si>
  <si>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</si>
  <si>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</si>
  <si>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</si>
  <si>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</si>
  <si>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</si>
  <si>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</si>
  <si>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</si>
  <si>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</si>
  <si>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</si>
  <si>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</si>
  <si>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</si>
  <si>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</si>
  <si>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</si>
  <si>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</si>
  <si>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</si>
  <si>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</si>
  <si>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</si>
  <si>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</si>
  <si>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</si>
  <si>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</si>
  <si>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</si>
  <si>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</si>
  <si>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</si>
  <si>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</si>
  <si>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</si>
  <si>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</si>
  <si>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</si>
  <si>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</si>
  <si>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</si>
  <si>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</si>
  <si>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</si>
  <si>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</si>
  <si>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</si>
  <si>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</si>
  <si>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</si>
  <si>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</si>
  <si>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</si>
  <si>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</si>
  <si>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</si>
  <si>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</si>
  <si>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</si>
  <si>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</si>
  <si>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</si>
  <si>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</si>
  <si>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</si>
  <si>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</si>
  <si>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</si>
  <si>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</si>
  <si>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</si>
  <si>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</si>
  <si>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</si>
  <si>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</si>
  <si>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</si>
  <si>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</si>
  <si>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</si>
  <si>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</si>
  <si>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</si>
  <si>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</si>
  <si>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</si>
  <si>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</si>
  <si>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</si>
  <si>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</si>
  <si>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</si>
  <si>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</si>
  <si>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</si>
  <si>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</si>
  <si>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</si>
  <si>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</si>
  <si>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</si>
  <si>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</si>
  <si>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</si>
  <si>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</si>
  <si>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</si>
  <si>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</si>
  <si>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</si>
  <si>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</si>
  <si>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</si>
  <si>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</si>
  <si>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</si>
  <si>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</si>
  <si>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</si>
  <si>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</si>
  <si>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</si>
  <si>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</si>
  <si>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</si>
  <si>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</si>
  <si>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</si>
  <si>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</si>
  <si>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</si>
  <si>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</si>
  <si>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</si>
  <si>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</si>
  <si>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</si>
  <si>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</si>
  <si>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</si>
  <si>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</si>
  <si>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</si>
  <si>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</si>
  <si>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</si>
  <si>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</si>
  <si>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</si>
  <si>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</si>
  <si>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</si>
  <si>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</si>
  <si>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</si>
  <si>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</si>
  <si>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</si>
  <si>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</si>
  <si>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</si>
  <si>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</si>
  <si>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</si>
  <si>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</si>
  <si>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</si>
  <si>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</si>
  <si>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</si>
  <si>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</si>
  <si>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</si>
  <si>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</si>
  <si>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</si>
  <si>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</si>
  <si>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</si>
  <si>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</si>
  <si>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</si>
  <si>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</si>
  <si>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</si>
  <si>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</si>
  <si>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</si>
  <si>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</si>
  <si>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</si>
  <si>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</si>
  <si>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</si>
  <si>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</si>
  <si>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</si>
  <si>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</si>
  <si>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</si>
  <si>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</si>
  <si>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</si>
  <si>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</si>
  <si>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</si>
  <si>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</si>
  <si>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</si>
  <si>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</si>
  <si>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</si>
  <si>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</si>
  <si>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</si>
  <si>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</si>
  <si>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</si>
  <si>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</si>
  <si>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</si>
  <si>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</si>
  <si>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</si>
  <si>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</si>
  <si>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</si>
  <si>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</si>
  <si>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</si>
  <si>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</si>
  <si>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</si>
  <si>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</si>
  <si>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</si>
  <si>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</si>
  <si>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</si>
  <si>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</si>
  <si>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</si>
  <si>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</si>
  <si>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</si>
  <si>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</si>
  <si>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</si>
  <si>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</si>
  <si>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</si>
  <si>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</si>
  <si>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</si>
  <si>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</si>
  <si>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</si>
  <si>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</si>
  <si>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</si>
  <si>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</si>
  <si>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</si>
  <si>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</si>
  <si>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</si>
  <si>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</si>
  <si>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</si>
  <si>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</si>
  <si>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</si>
  <si>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</si>
  <si>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</si>
  <si>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</si>
  <si>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</si>
  <si>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</si>
  <si>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</si>
  <si>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</si>
  <si>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</si>
  <si>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</si>
  <si>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</si>
  <si>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</si>
  <si>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</si>
  <si>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</si>
  <si>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</si>
  <si>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</si>
  <si>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</si>
  <si>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</si>
  <si>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</si>
  <si>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</si>
  <si>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</si>
  <si>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</si>
  <si>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</si>
  <si>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</si>
  <si>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</si>
  <si>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</si>
  <si>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</si>
  <si>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</si>
  <si>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</si>
  <si>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</si>
  <si>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</si>
  <si>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</si>
  <si>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</si>
  <si>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</si>
  <si>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</si>
  <si>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</si>
  <si>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</si>
  <si>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</si>
  <si>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</si>
  <si>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</si>
  <si>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</si>
  <si>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</si>
  <si>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</si>
  <si>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</si>
  <si>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</si>
  <si>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</si>
  <si>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</si>
  <si>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</si>
  <si>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</si>
  <si>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</si>
  <si>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</si>
  <si>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</si>
  <si>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</si>
  <si>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</si>
  <si>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</si>
  <si>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</si>
  <si>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</si>
  <si>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</si>
  <si>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</si>
  <si>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</si>
  <si>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</si>
  <si>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</si>
  <si>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</si>
  <si>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</si>
  <si>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</si>
  <si>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</si>
  <si>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</si>
  <si>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</si>
  <si>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</si>
  <si>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</si>
  <si>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</si>
  <si>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</si>
  <si>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</si>
  <si>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</si>
  <si>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</si>
  <si>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</si>
  <si>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</si>
  <si>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</si>
  <si>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</si>
  <si>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</si>
  <si>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</si>
  <si>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</si>
  <si>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</si>
  <si>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</si>
  <si>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</si>
  <si>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</si>
  <si>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</si>
  <si>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</si>
  <si>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</si>
  <si>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</si>
  <si>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</si>
  <si>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</si>
  <si>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</si>
  <si>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</si>
  <si>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</si>
  <si>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</si>
  <si>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</si>
  <si>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</si>
  <si>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</si>
  <si>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</si>
  <si>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</si>
  <si>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</si>
  <si>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</si>
  <si>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</si>
  <si>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</si>
  <si>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</si>
  <si>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</si>
  <si>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</si>
  <si>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</si>
  <si>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</si>
  <si>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</si>
  <si>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</si>
  <si>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</si>
  <si>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</si>
  <si>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</si>
  <si>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</si>
  <si>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</si>
  <si>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</si>
  <si>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</si>
  <si>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</si>
  <si>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</si>
  <si>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</si>
  <si>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</si>
  <si>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</si>
  <si>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</si>
  <si>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</si>
  <si>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</si>
  <si>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</si>
  <si>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</si>
  <si>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</si>
  <si>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</si>
  <si>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</si>
  <si>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</si>
  <si>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</si>
  <si>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</si>
  <si>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</si>
  <si>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</si>
  <si>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</si>
  <si>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</si>
  <si>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</si>
  <si>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</si>
  <si>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</si>
  <si>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</si>
  <si>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</si>
  <si>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</si>
  <si>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</si>
  <si>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</si>
  <si>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</si>
  <si>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</si>
  <si>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</si>
  <si>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</si>
  <si>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</si>
  <si>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</si>
  <si>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</si>
  <si>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</si>
  <si>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</si>
  <si>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</si>
  <si>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</si>
  <si>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</si>
  <si>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</si>
  <si>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</si>
  <si>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</si>
  <si>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</si>
  <si>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</si>
  <si>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</si>
  <si>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</si>
  <si>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</si>
  <si>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</si>
  <si>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</si>
  <si>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</si>
  <si>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</si>
  <si>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</si>
  <si>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</si>
  <si>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</si>
  <si>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</si>
  <si>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</si>
  <si>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</si>
  <si>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</si>
  <si>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</si>
  <si>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</si>
  <si>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</si>
  <si>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</si>
  <si>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</si>
  <si>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</si>
  <si>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</si>
  <si>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</si>
  <si>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</si>
  <si>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</si>
  <si>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</si>
  <si>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</si>
  <si>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</si>
  <si>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</si>
  <si>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</si>
  <si>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</si>
  <si>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</si>
  <si>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</si>
  <si>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</si>
  <si>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</si>
  <si>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</si>
  <si>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</si>
  <si>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</si>
  <si>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</si>
  <si>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</si>
  <si>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</si>
  <si>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</si>
  <si>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</si>
  <si>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</si>
  <si>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</si>
  <si>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</si>
  <si>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</si>
  <si>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</si>
  <si>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</si>
  <si>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</si>
  <si>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</si>
  <si>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</si>
  <si>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</si>
  <si>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</si>
  <si>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</si>
  <si>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</si>
  <si>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</si>
  <si>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</si>
  <si>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</si>
  <si>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</si>
  <si>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</si>
  <si>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</si>
  <si>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</si>
  <si>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</si>
  <si>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</si>
  <si>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</si>
  <si>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</si>
  <si>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</si>
  <si>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</si>
  <si>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</si>
  <si>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</si>
  <si>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</si>
  <si>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</si>
  <si>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</si>
  <si>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</si>
  <si>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</si>
  <si>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</si>
  <si>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</si>
  <si>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</si>
  <si>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</si>
  <si>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</si>
  <si>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</si>
  <si>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</si>
  <si>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</si>
  <si>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</si>
  <si>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</si>
  <si>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</si>
  <si>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</si>
  <si>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</si>
  <si>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</si>
  <si>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</si>
  <si>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</si>
  <si>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</si>
  <si>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</si>
  <si>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</si>
  <si>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</si>
  <si>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</si>
  <si>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</si>
  <si>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</si>
  <si>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</si>
  <si>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</si>
  <si>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</si>
  <si>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</si>
  <si>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</si>
  <si>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</si>
  <si>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</si>
  <si>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</si>
  <si>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</si>
  <si>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</si>
  <si>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</si>
  <si>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</si>
  <si>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</si>
  <si>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</si>
  <si>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</si>
  <si>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</si>
  <si>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</si>
  <si>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</si>
  <si>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</si>
  <si>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</si>
  <si>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</si>
  <si>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</si>
  <si>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</si>
  <si>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</si>
  <si>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</si>
  <si>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</si>
  <si>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</si>
  <si>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</si>
  <si>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</si>
  <si>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</si>
  <si>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</si>
  <si>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</si>
  <si>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</si>
  <si>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</si>
  <si>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</si>
  <si>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</si>
  <si>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</si>
  <si>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</si>
  <si>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</si>
  <si>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</si>
  <si>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</si>
  <si>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</si>
  <si>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</si>
  <si>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</si>
  <si>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</si>
  <si>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</si>
  <si>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</si>
  <si>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</si>
  <si>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</si>
  <si>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</si>
  <si>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</si>
  <si>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</si>
  <si>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</si>
  <si>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</si>
  <si>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</si>
  <si>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</si>
  <si>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</si>
  <si>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</si>
  <si>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</si>
  <si>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</si>
  <si>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</si>
  <si>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</si>
  <si>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</si>
  <si>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</si>
  <si>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</si>
  <si>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</si>
  <si>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</si>
  <si>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</si>
  <si>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</si>
  <si>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</si>
  <si>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</si>
  <si>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</si>
  <si>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</si>
  <si>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</si>
  <si>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</si>
  <si>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</si>
  <si>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</si>
  <si>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</si>
  <si>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</si>
  <si>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</si>
  <si>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</si>
  <si>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</si>
  <si>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</si>
  <si>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</si>
  <si>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</si>
  <si>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</si>
  <si>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</si>
  <si>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</si>
  <si>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</si>
  <si>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</si>
  <si>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</si>
  <si>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</si>
  <si>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</si>
  <si>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</si>
  <si>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</si>
  <si>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</si>
  <si>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</si>
  <si>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</si>
  <si>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</si>
  <si>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</si>
  <si>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</si>
  <si>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</si>
  <si>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</si>
  <si>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</si>
  <si>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</si>
  <si>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</si>
  <si>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</si>
  <si>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</si>
  <si>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</si>
  <si>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</si>
  <si>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</si>
  <si>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</si>
  <si>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</si>
  <si>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</si>
  <si>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</si>
  <si>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</si>
  <si>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</si>
  <si>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</si>
  <si>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</si>
  <si>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</si>
  <si>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</si>
  <si>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</si>
  <si>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</si>
  <si>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</si>
  <si>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</si>
  <si>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</si>
  <si>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</si>
  <si>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</si>
  <si>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</si>
  <si>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</si>
  <si>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</si>
  <si>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</si>
  <si>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</si>
  <si>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</si>
  <si>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</si>
  <si>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</si>
  <si>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</si>
  <si>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</si>
  <si>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</si>
  <si>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</si>
  <si>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</si>
  <si>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</si>
  <si>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</si>
  <si>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</si>
  <si>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</si>
  <si>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</si>
  <si>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</si>
  <si>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</si>
  <si>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</si>
  <si>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</si>
  <si>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</si>
  <si>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</si>
  <si>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</si>
  <si>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</si>
  <si>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</si>
  <si>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</si>
  <si>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</si>
  <si>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</si>
  <si>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</si>
  <si>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</si>
  <si>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</si>
  <si>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</si>
  <si>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</si>
  <si>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</si>
  <si>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</si>
  <si>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</si>
  <si>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</si>
  <si>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</si>
  <si>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</si>
  <si>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</si>
  <si>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</si>
  <si>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</si>
  <si>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</si>
  <si>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</si>
  <si>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</si>
  <si>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</si>
  <si>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</si>
  <si>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</si>
  <si>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</si>
  <si>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</si>
  <si>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</si>
  <si>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</si>
  <si>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</si>
  <si>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</si>
  <si>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</si>
  <si>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</si>
  <si>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</si>
  <si>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</si>
  <si>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</si>
  <si>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</si>
  <si>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</si>
  <si>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</si>
  <si>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</si>
  <si>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</si>
  <si>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</si>
  <si>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</si>
  <si>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</si>
  <si>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</si>
  <si>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</si>
  <si>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</si>
  <si>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</si>
  <si>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</si>
  <si>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</si>
  <si>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</si>
  <si>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</si>
  <si>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</si>
  <si>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</si>
  <si>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</si>
  <si>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</si>
  <si>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</si>
  <si>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</si>
  <si>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</si>
  <si>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</si>
  <si>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</si>
  <si>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</si>
  <si>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</si>
  <si>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</si>
  <si>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</si>
  <si>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</si>
  <si>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</si>
  <si>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</si>
  <si>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</si>
  <si>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</si>
  <si>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</si>
  <si>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</si>
  <si>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</si>
  <si>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</si>
  <si>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</si>
  <si>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</si>
  <si>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</si>
  <si>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</si>
  <si>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</si>
  <si>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</si>
  <si>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</si>
  <si>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</si>
  <si>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</si>
  <si>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</si>
  <si>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</si>
  <si>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</si>
  <si>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</si>
  <si>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</si>
  <si>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</si>
  <si>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</si>
  <si>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</si>
  <si>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</si>
  <si>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</si>
  <si>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</si>
  <si>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</si>
  <si>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</si>
  <si>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</si>
  <si>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</si>
  <si>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</si>
  <si>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</si>
  <si>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</si>
  <si>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</si>
  <si>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</si>
  <si>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</si>
  <si>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</si>
  <si>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</si>
  <si>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</si>
  <si>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</si>
  <si>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</si>
  <si>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</si>
  <si>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</si>
  <si>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</si>
  <si>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</si>
  <si>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</si>
  <si>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</si>
  <si>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</si>
  <si>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</si>
  <si>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</si>
  <si>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</si>
  <si>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</si>
  <si>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</si>
  <si>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</si>
  <si>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</si>
  <si>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</si>
  <si>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</si>
  <si>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</si>
  <si>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</si>
  <si>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</si>
  <si>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</si>
  <si>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</si>
  <si>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</si>
  <si>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</si>
  <si>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</si>
  <si>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</si>
  <si>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</si>
  <si>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</si>
  <si>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</si>
  <si>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</si>
  <si>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</si>
  <si>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</si>
  <si>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</si>
  <si>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</si>
  <si>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</si>
  <si>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</si>
  <si>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</si>
  <si>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</si>
  <si>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</si>
  <si>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</si>
  <si>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</si>
  <si>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</si>
  <si>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</si>
  <si>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</si>
  <si>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</si>
  <si>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</si>
  <si>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</si>
  <si>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</si>
  <si>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</si>
  <si>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</si>
  <si>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</si>
  <si>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</si>
  <si>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</si>
  <si>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</si>
  <si>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</si>
  <si>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</si>
  <si>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</si>
  <si>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</si>
  <si>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</si>
  <si>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</si>
  <si>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</si>
  <si>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</si>
  <si>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</si>
  <si>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</si>
  <si>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</si>
  <si>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</si>
  <si>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</si>
  <si>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</si>
  <si>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</si>
  <si>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</si>
  <si>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</si>
  <si>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</si>
  <si>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</si>
  <si>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</si>
  <si>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</si>
  <si>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</si>
  <si>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</si>
  <si>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</si>
  <si>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</si>
  <si>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</si>
  <si>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</si>
  <si>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</si>
  <si>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</si>
  <si>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</si>
  <si>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</si>
  <si>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</si>
  <si>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</si>
  <si>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</si>
  <si>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</si>
  <si>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</si>
  <si>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</si>
  <si>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</si>
  <si>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</si>
  <si>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</si>
  <si>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</si>
  <si>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</si>
  <si>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</si>
  <si>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</si>
  <si>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</si>
  <si>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</si>
  <si>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</si>
  <si>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</si>
  <si>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</si>
  <si>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</si>
  <si>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</si>
  <si>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</si>
  <si>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</si>
  <si>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</si>
  <si>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</si>
  <si>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</si>
  <si>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</si>
  <si>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</si>
  <si>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</si>
  <si>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</si>
  <si>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</si>
  <si>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</si>
  <si>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</si>
  <si>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</si>
  <si>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</si>
  <si>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</si>
  <si>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</si>
  <si>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</si>
  <si>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</si>
  <si>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</si>
  <si>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</si>
  <si>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</si>
  <si>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</si>
  <si>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</si>
  <si>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</si>
  <si>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</si>
  <si>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</si>
  <si>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</si>
  <si>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</si>
  <si>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</si>
  <si>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</si>
  <si>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</si>
  <si>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</si>
  <si>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</si>
  <si>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</si>
  <si>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</si>
  <si>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</si>
  <si>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</si>
  <si>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</si>
  <si>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</si>
  <si>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</si>
  <si>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</si>
  <si>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</si>
  <si>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</si>
  <si>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</si>
  <si>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</si>
  <si>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</si>
  <si>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</si>
  <si>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</si>
  <si>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</si>
  <si>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</si>
  <si>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</si>
  <si>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</si>
  <si>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</si>
  <si>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</si>
  <si>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</si>
  <si>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</si>
  <si>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</si>
  <si>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</si>
  <si>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</si>
  <si>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</si>
  <si>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</si>
  <si>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</si>
  <si>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</si>
  <si>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</si>
  <si>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</si>
  <si>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</si>
  <si>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</si>
  <si>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</si>
  <si>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</si>
  <si>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</si>
  <si>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</si>
  <si>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</si>
  <si>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</si>
  <si>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</si>
  <si>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</si>
  <si>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</si>
  <si>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</si>
  <si>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</si>
  <si>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</si>
  <si>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</si>
  <si>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</si>
  <si>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</si>
  <si>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</si>
  <si>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</si>
  <si>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</si>
  <si>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</si>
  <si>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</si>
  <si>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</si>
  <si>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</si>
  <si>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</si>
  <si>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</si>
  <si>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</si>
  <si>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</si>
  <si>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</si>
  <si>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</si>
  <si>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</si>
  <si>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</si>
  <si>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</si>
  <si>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</si>
  <si>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</si>
  <si>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</si>
  <si>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</si>
  <si>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</si>
  <si>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</si>
  <si>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</si>
  <si>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</si>
  <si>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</si>
  <si>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</si>
  <si>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</si>
  <si>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</si>
  <si>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</si>
  <si>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</si>
  <si>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</si>
  <si>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</si>
  <si>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</si>
  <si>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</si>
  <si>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</si>
  <si>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</si>
  <si>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</si>
  <si>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</si>
  <si>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</si>
  <si>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</si>
  <si>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</si>
  <si>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</si>
  <si>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</si>
  <si>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</si>
  <si>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</si>
  <si>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</si>
  <si>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</si>
  <si>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</si>
  <si>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</si>
  <si>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</si>
  <si>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</si>
  <si>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</si>
  <si>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</si>
  <si>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</si>
  <si>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</si>
  <si>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</si>
  <si>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</si>
  <si>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</si>
  <si>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</si>
  <si>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</si>
  <si>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</si>
  <si>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</si>
  <si>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</si>
  <si>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</si>
  <si>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</si>
  <si>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</si>
  <si>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</si>
  <si>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</si>
  <si>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</si>
  <si>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</si>
  <si>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</si>
  <si>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</si>
  <si>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</si>
  <si>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</si>
  <si>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</si>
  <si>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</si>
  <si>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</si>
  <si>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</si>
  <si>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</si>
  <si>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</si>
  <si>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</si>
  <si>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</si>
  <si>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</si>
  <si>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</si>
  <si>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</si>
  <si>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</si>
  <si>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</si>
  <si>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</si>
  <si>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</si>
  <si>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</si>
  <si>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</si>
  <si>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</si>
  <si>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</si>
  <si>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</si>
  <si>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</si>
  <si>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</si>
  <si>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</si>
  <si>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</si>
  <si>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</si>
  <si>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</si>
  <si>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</si>
  <si>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</si>
  <si>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</si>
  <si>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</si>
  <si>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</si>
  <si>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</si>
  <si>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</si>
  <si>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</si>
  <si>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</si>
  <si>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</si>
  <si>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</si>
  <si>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</si>
  <si>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</si>
  <si>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</si>
  <si>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</si>
  <si>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</si>
  <si>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</si>
  <si>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</si>
  <si>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</si>
  <si>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</si>
  <si>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</si>
  <si>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</si>
  <si>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</si>
  <si>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</si>
  <si>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</si>
  <si>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</si>
  <si>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</si>
  <si>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</si>
  <si>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</si>
  <si>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</si>
  <si>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</si>
  <si>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</si>
  <si>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</si>
  <si>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</si>
  <si>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</si>
  <si>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</si>
  <si>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</si>
  <si>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</si>
  <si>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</si>
  <si>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</si>
  <si>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</si>
  <si>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</si>
  <si>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</si>
  <si>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</si>
  <si>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</si>
  <si>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</si>
  <si>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</si>
  <si>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</si>
  <si>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</si>
  <si>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</si>
  <si>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</si>
  <si>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</si>
  <si>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</si>
  <si>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</si>
  <si>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</si>
  <si>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</si>
  <si>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</si>
  <si>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</si>
  <si>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</si>
  <si>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</si>
  <si>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</si>
  <si>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</si>
  <si>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</si>
  <si>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</si>
  <si>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</si>
  <si>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</si>
  <si>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</si>
  <si>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</si>
  <si>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</si>
  <si>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</si>
  <si>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</si>
  <si>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</si>
  <si>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</si>
  <si>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</si>
  <si>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</si>
  <si>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</si>
  <si>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</si>
  <si>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</si>
  <si>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</si>
  <si>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</si>
  <si>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</si>
  <si>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</si>
  <si>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</si>
  <si>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</si>
  <si>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</si>
  <si>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</si>
  <si>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</si>
  <si>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</si>
  <si>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</si>
  <si>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</si>
  <si>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</si>
  <si>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</si>
  <si>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</si>
  <si>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</si>
  <si>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</si>
  <si>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</si>
  <si>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</si>
  <si>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</si>
  <si>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</si>
  <si>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</si>
  <si>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</si>
  <si>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</si>
  <si>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</si>
  <si>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</si>
  <si>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</si>
  <si>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</si>
  <si>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</si>
  <si>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</si>
  <si>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</si>
  <si>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</si>
  <si>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</si>
  <si>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</si>
  <si>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</si>
  <si>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</si>
  <si>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</si>
  <si>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</si>
  <si>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</si>
  <si>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</si>
  <si>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</si>
  <si>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</si>
  <si>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</si>
  <si>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</si>
  <si>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</si>
  <si>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</si>
  <si>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</si>
  <si>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</si>
  <si>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</si>
  <si>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</si>
  <si>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</si>
  <si>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</si>
  <si>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</si>
  <si>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</si>
  <si>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</si>
  <si>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</si>
  <si>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</si>
  <si>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</si>
  <si>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</si>
  <si>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</si>
  <si>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</si>
  <si>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</si>
  <si>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</si>
  <si>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</si>
  <si>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</si>
  <si>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</si>
  <si>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</si>
  <si>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</si>
  <si>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</si>
  <si>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</si>
  <si>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</si>
  <si>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</si>
  <si>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</si>
  <si>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</si>
  <si>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</si>
  <si>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</si>
  <si>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</si>
  <si>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</si>
  <si>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</si>
  <si>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</si>
  <si>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</si>
  <si>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</si>
  <si>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</si>
  <si>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</si>
  <si>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</si>
  <si>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</si>
  <si>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</si>
  <si>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</si>
  <si>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</si>
  <si>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</si>
  <si>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</si>
  <si>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</si>
  <si>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</si>
  <si>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</si>
  <si>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</si>
  <si>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</si>
  <si>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</si>
  <si>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</si>
  <si>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</si>
  <si>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</si>
  <si>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</si>
  <si>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</si>
  <si>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</si>
  <si>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</si>
  <si>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</si>
  <si>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</si>
  <si>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</si>
  <si>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</si>
  <si>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</si>
  <si>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</si>
  <si>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</si>
  <si>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</si>
  <si>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</si>
  <si>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</si>
  <si>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</si>
  <si>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</si>
  <si>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</si>
  <si>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</si>
  <si>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</si>
  <si>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</si>
  <si>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</si>
  <si>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</si>
  <si>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</si>
  <si>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</si>
  <si>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</si>
  <si>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</si>
  <si>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</si>
  <si>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</si>
  <si>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</si>
  <si>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</si>
  <si>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</si>
  <si>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</si>
  <si>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</si>
  <si>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</si>
  <si>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</si>
  <si>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</si>
  <si>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</si>
  <si>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</si>
  <si>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</si>
  <si>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</si>
  <si>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</si>
  <si>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</si>
  <si>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</si>
  <si>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</si>
  <si>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</si>
  <si>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</si>
  <si>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</si>
  <si>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</si>
  <si>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</si>
  <si>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</si>
  <si>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</si>
  <si>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</si>
  <si>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</si>
  <si>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</si>
  <si>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</si>
  <si>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</si>
  <si>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</si>
  <si>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</si>
  <si>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</si>
  <si>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</si>
  <si>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</si>
  <si>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</si>
  <si>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</si>
  <si>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</si>
  <si>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</si>
  <si>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</si>
  <si>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</si>
  <si>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</si>
  <si>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</si>
  <si>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</si>
  <si>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</si>
  <si>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</si>
  <si>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</si>
  <si>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</si>
  <si>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</si>
  <si>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</si>
  <si>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</si>
  <si>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</si>
  <si>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</si>
  <si>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</si>
  <si>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</si>
  <si>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</si>
  <si>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</si>
  <si>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</si>
  <si>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</si>
  <si>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</si>
  <si>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</si>
  <si>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</si>
  <si>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</si>
  <si>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</si>
  <si>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</si>
  <si>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</si>
  <si>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</si>
  <si>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</si>
  <si>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</si>
  <si>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</si>
  <si>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</si>
  <si>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</si>
  <si>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</si>
  <si>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</si>
  <si>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</si>
  <si>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</si>
  <si>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</si>
  <si>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</si>
  <si>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</si>
  <si>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</si>
  <si>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</si>
  <si>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</si>
  <si>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</si>
  <si>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</si>
  <si>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</si>
  <si>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</si>
  <si>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</si>
  <si>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</si>
  <si>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</si>
  <si>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</si>
  <si>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</si>
  <si>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</si>
  <si>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</si>
  <si>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</si>
  <si>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</si>
  <si>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</si>
  <si>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</si>
  <si>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</si>
  <si>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</si>
  <si>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</si>
  <si>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</si>
  <si>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</si>
  <si>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</si>
  <si>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</si>
  <si>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</si>
  <si>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</si>
  <si>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</si>
  <si>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</si>
  <si>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</si>
  <si>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</si>
  <si>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</si>
  <si>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</si>
  <si>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</si>
  <si>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</si>
  <si>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</si>
  <si>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</si>
  <si>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</si>
  <si>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</si>
  <si>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</si>
  <si>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</si>
  <si>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</si>
  <si>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</si>
  <si>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</si>
  <si>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</si>
  <si>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</si>
  <si>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</si>
  <si>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</si>
  <si>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</si>
  <si>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</si>
  <si>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</si>
  <si>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</si>
  <si>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</si>
  <si>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</si>
  <si>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</si>
  <si>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</si>
  <si>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</si>
  <si>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</si>
  <si>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</si>
  <si>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</si>
  <si>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</si>
  <si>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</si>
  <si>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</si>
  <si>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</si>
  <si>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</si>
  <si>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</si>
  <si>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</si>
  <si>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</si>
  <si>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</si>
  <si>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</si>
  <si>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</si>
  <si>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</si>
  <si>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</si>
  <si>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</si>
  <si>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</si>
  <si>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</si>
  <si>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</si>
  <si>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</si>
  <si>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</si>
  <si>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</si>
  <si>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</si>
  <si>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</si>
  <si>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</si>
  <si>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</si>
  <si>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</si>
  <si>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</si>
  <si>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</si>
  <si>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</si>
  <si>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</si>
  <si>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</si>
  <si>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</si>
  <si>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</si>
  <si>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</si>
  <si>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</si>
  <si>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</si>
  <si>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</si>
  <si>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</si>
  <si>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</si>
  <si>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</si>
  <si>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</si>
  <si>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</si>
  <si>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</si>
  <si>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</si>
  <si>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</si>
  <si>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</si>
  <si>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</si>
  <si>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</si>
  <si>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</si>
  <si>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</si>
  <si>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</si>
  <si>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</si>
  <si>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</si>
  <si>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</si>
  <si>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</si>
  <si>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</si>
  <si>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</si>
  <si>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</si>
  <si>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</si>
  <si>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</si>
  <si>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</si>
  <si>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</si>
  <si>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</si>
  <si>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</si>
  <si>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</si>
  <si>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</si>
  <si>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</si>
  <si>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</si>
  <si>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</si>
  <si>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</si>
  <si>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</si>
  <si>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</si>
  <si>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</si>
  <si>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</si>
  <si>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</si>
  <si>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</si>
  <si>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</si>
  <si>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</si>
  <si>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</si>
  <si>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</si>
  <si>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</si>
  <si>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</si>
  <si>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</si>
  <si>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</si>
  <si>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</si>
  <si>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</si>
  <si>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</si>
  <si>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</si>
  <si>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</si>
  <si>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</si>
  <si>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</si>
  <si>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</si>
  <si>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</si>
  <si>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</si>
  <si>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</si>
  <si>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</si>
  <si>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</si>
  <si>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</si>
  <si>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</si>
  <si>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</si>
  <si>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</si>
  <si>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</si>
  <si>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</si>
  <si>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</si>
  <si>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</si>
  <si>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</si>
  <si>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</si>
  <si>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</si>
  <si>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</si>
  <si>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</si>
  <si>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</si>
  <si>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</si>
  <si>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</si>
  <si>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</si>
  <si>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</si>
  <si>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</si>
  <si>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</si>
  <si>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</si>
  <si>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</si>
  <si>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</si>
  <si>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</si>
  <si>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</si>
  <si>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</si>
  <si>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</si>
  <si>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</si>
  <si>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</si>
  <si>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</si>
  <si>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</si>
  <si>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</si>
  <si>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</si>
  <si>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</si>
  <si>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</si>
  <si>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</si>
  <si>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</si>
  <si>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</si>
  <si>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</si>
  <si>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</si>
  <si>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</si>
  <si>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</si>
  <si>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</si>
  <si>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</si>
  <si>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</si>
  <si>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</si>
  <si>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</si>
  <si>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</si>
  <si>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</si>
  <si>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</si>
  <si>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</si>
  <si>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</si>
  <si>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</si>
  <si>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</si>
  <si>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</si>
  <si>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</si>
  <si>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</si>
  <si>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</si>
  <si>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</si>
  <si>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</si>
  <si>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</si>
  <si>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</si>
  <si>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</si>
  <si>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</si>
  <si>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</si>
  <si>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</si>
  <si>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</si>
  <si>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</si>
  <si>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</si>
  <si>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</si>
  <si>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</si>
  <si>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</si>
  <si>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</si>
  <si>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</si>
  <si>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</si>
  <si>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</si>
  <si>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</si>
  <si>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</si>
  <si>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</si>
  <si>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</si>
  <si>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</si>
  <si>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</si>
  <si>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</si>
  <si>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</si>
  <si>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</si>
  <si>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</si>
  <si>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</si>
  <si>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</si>
  <si>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</si>
  <si>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</si>
  <si>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</si>
  <si>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</si>
  <si>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</si>
  <si>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</si>
  <si>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</si>
  <si>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</si>
  <si>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</si>
  <si>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</si>
  <si>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</si>
  <si>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</si>
  <si>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</si>
  <si>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</si>
  <si>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</si>
  <si>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</si>
  <si>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</si>
  <si>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</si>
  <si>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</si>
  <si>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</si>
  <si>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</si>
  <si>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</si>
  <si>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</si>
  <si>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</si>
  <si>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</si>
  <si>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</si>
  <si>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</si>
  <si>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</si>
  <si>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</si>
  <si>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</si>
  <si>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</si>
  <si>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</si>
  <si>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</si>
  <si>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</si>
  <si>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</si>
  <si>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</si>
  <si>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</si>
  <si>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</si>
  <si>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</si>
  <si>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</si>
  <si>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</si>
  <si>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</si>
  <si>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</si>
  <si>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</si>
  <si>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</si>
  <si>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</si>
  <si>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</si>
  <si>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</si>
  <si>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</si>
  <si>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</si>
  <si>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</si>
  <si>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</si>
  <si>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</si>
  <si>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</si>
  <si>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</si>
  <si>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</si>
  <si>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</si>
  <si>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</si>
  <si>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</si>
  <si>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</si>
  <si>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</si>
  <si>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</si>
  <si>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</si>
  <si>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</si>
  <si>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</si>
  <si>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</si>
  <si>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</si>
  <si>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</si>
  <si>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</si>
  <si>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</si>
  <si>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</si>
  <si>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</si>
  <si>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</si>
  <si>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</si>
  <si>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</si>
  <si>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</si>
  <si>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</si>
  <si>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</si>
  <si>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</si>
  <si>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</si>
  <si>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</si>
  <si>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</si>
  <si>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</si>
  <si>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</si>
  <si>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</si>
  <si>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</si>
  <si>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</si>
  <si>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</si>
  <si>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</si>
  <si>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</si>
  <si>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</si>
  <si>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</si>
  <si>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</si>
  <si>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</si>
  <si>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</si>
  <si>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</si>
  <si>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</si>
  <si>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</si>
  <si>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</si>
  <si>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</si>
  <si>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</si>
  <si>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</si>
  <si>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</si>
  <si>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</si>
  <si>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</si>
  <si>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</si>
  <si>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</si>
  <si>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</si>
  <si>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</si>
  <si>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</si>
  <si>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</si>
  <si>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</si>
  <si>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</si>
  <si>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</si>
  <si>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</si>
  <si>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</si>
  <si>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</si>
  <si>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</si>
  <si>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</si>
  <si>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</si>
  <si>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</si>
  <si>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</si>
  <si>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</si>
  <si>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</si>
  <si>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</si>
  <si>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</si>
  <si>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</si>
  <si>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</si>
  <si>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</si>
  <si>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</si>
  <si>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</si>
  <si>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</si>
  <si>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</si>
  <si>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</si>
  <si>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</si>
  <si>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</si>
  <si>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</si>
  <si>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</si>
  <si>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</si>
  <si>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</si>
  <si>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</si>
  <si>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</si>
  <si>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</si>
  <si>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</si>
  <si>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</si>
  <si>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</si>
  <si>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</si>
  <si>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</si>
  <si>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</si>
  <si>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</si>
  <si>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</si>
  <si>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</si>
  <si>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</si>
  <si>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</si>
  <si>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</si>
  <si>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</si>
  <si>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</si>
  <si>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</si>
  <si>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</si>
  <si>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</si>
  <si>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</si>
  <si>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</si>
  <si>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</si>
  <si>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</si>
  <si>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</si>
  <si>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</si>
  <si>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</si>
  <si>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</si>
  <si>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</si>
  <si>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</si>
  <si>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</si>
  <si>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</si>
  <si>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</si>
  <si>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</si>
  <si>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</si>
  <si>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</si>
  <si>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</si>
  <si>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</si>
  <si>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</si>
  <si>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</si>
  <si>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</si>
  <si>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</si>
  <si>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</si>
  <si>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</si>
  <si>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</si>
  <si>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</si>
  <si>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</si>
  <si>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</si>
  <si>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</si>
  <si>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</si>
  <si>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</si>
  <si>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</si>
  <si>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</si>
  <si>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</si>
  <si>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</si>
  <si>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</si>
  <si>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</si>
  <si>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</si>
  <si>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</si>
  <si>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</si>
  <si>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</si>
  <si>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</si>
  <si>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</si>
  <si>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</si>
  <si>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</si>
  <si>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</si>
  <si>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</si>
  <si>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</si>
  <si>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</si>
  <si>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</si>
  <si>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</si>
  <si>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</si>
  <si>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</si>
  <si>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</si>
  <si>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</si>
  <si>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</si>
  <si>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</si>
  <si>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</si>
  <si>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</si>
  <si>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</si>
  <si>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</si>
  <si>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</si>
  <si>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</si>
  <si>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</si>
  <si>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</si>
  <si>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</si>
  <si>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</si>
  <si>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</si>
  <si>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</si>
  <si>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</si>
  <si>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</si>
  <si>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</si>
  <si>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</si>
  <si>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</si>
  <si>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</si>
  <si>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</si>
  <si>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</si>
  <si>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</si>
  <si>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</si>
  <si>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</si>
  <si>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</si>
  <si>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</si>
  <si>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</si>
  <si>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</si>
  <si>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</si>
  <si>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</si>
  <si>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</si>
  <si>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</si>
  <si>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</si>
  <si>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</si>
  <si>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</si>
  <si>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</si>
  <si>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</si>
  <si>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</si>
  <si>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</si>
  <si>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</si>
  <si>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</si>
  <si>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</si>
  <si>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</si>
  <si>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</si>
  <si>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</si>
  <si>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</si>
  <si>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</si>
  <si>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</si>
  <si>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</si>
  <si>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</si>
  <si>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</si>
  <si>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</si>
  <si>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</si>
  <si>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</si>
  <si>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</si>
  <si>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</si>
  <si>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</si>
  <si>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</si>
  <si>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</si>
  <si>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</si>
  <si>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</si>
  <si>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</si>
  <si>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</si>
  <si>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</si>
  <si>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</si>
  <si>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</si>
  <si>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</si>
  <si>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</si>
  <si>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</si>
  <si>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</si>
  <si>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</si>
  <si>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</si>
  <si>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</si>
  <si>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</si>
  <si>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</si>
  <si>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</si>
  <si>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</si>
  <si>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</si>
  <si>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</si>
  <si>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</si>
  <si>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</si>
  <si>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</si>
  <si>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</si>
  <si>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</si>
  <si>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</si>
  <si>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</si>
  <si>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</si>
  <si>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</si>
  <si>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</si>
  <si>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</si>
  <si>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</si>
  <si>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</si>
  <si>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</si>
  <si>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</si>
  <si>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</si>
  <si>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</si>
  <si>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</si>
  <si>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</si>
  <si>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</si>
  <si>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</si>
  <si>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</si>
  <si>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</si>
  <si>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</si>
  <si>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</si>
  <si>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</si>
  <si>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</si>
  <si>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</si>
  <si>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</si>
  <si>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</si>
  <si>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</si>
  <si>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</si>
  <si>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</si>
  <si>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</si>
  <si>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</si>
  <si>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</si>
  <si>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</si>
  <si>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</si>
  <si>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</si>
  <si>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</si>
  <si>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</si>
  <si>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</si>
  <si>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</si>
  <si>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</si>
  <si>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</si>
  <si>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</si>
  <si>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</si>
  <si>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</si>
  <si>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</si>
  <si>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</si>
  <si>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</si>
  <si>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</si>
  <si>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</si>
  <si>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</si>
  <si>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</si>
  <si>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</si>
  <si>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</si>
  <si>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</si>
  <si>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</si>
  <si>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</si>
  <si>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</si>
  <si>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</si>
  <si>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</si>
  <si>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</si>
  <si>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</si>
  <si>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</si>
  <si>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</si>
  <si>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</si>
  <si>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</si>
  <si>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</si>
  <si>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</si>
  <si>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</si>
  <si>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</si>
  <si>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</si>
  <si>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</si>
  <si>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</si>
  <si>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</si>
  <si>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</si>
  <si>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</si>
  <si>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</si>
  <si>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</si>
  <si>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</si>
  <si>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</si>
  <si>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</si>
  <si>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</si>
  <si>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</si>
  <si>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</si>
  <si>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</si>
  <si>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</si>
  <si>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</si>
  <si>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</si>
  <si>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</si>
  <si>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</si>
  <si>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</si>
  <si>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</si>
  <si>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</si>
  <si>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</si>
  <si>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</si>
  <si>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</si>
  <si>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</si>
  <si>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</si>
  <si>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</si>
  <si>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</si>
  <si>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</si>
  <si>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</si>
  <si>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</si>
  <si>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</si>
  <si>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</si>
  <si>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</si>
  <si>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</si>
  <si>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</si>
  <si>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</si>
  <si>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</si>
  <si>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</si>
  <si>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</si>
  <si>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</si>
  <si>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</si>
  <si>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</si>
  <si>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</si>
  <si>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</si>
  <si>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</si>
  <si>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</si>
  <si>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</si>
  <si>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</si>
  <si>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</si>
  <si>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</si>
  <si>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</si>
  <si>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</si>
  <si>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</si>
  <si>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</si>
  <si>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</si>
  <si>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</si>
  <si>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</si>
  <si>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</si>
  <si>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</si>
  <si>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</si>
  <si>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</si>
  <si>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</si>
  <si>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</si>
  <si>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</si>
  <si>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</si>
  <si>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</si>
  <si>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</si>
  <si>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</si>
  <si>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</si>
  <si>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</si>
  <si>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</si>
  <si>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</si>
  <si>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</si>
  <si>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</si>
  <si>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</si>
  <si>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</si>
  <si>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</si>
  <si>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</si>
  <si>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</si>
  <si>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</si>
  <si>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</si>
  <si>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</si>
  <si>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</si>
  <si>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</si>
  <si>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</si>
  <si>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</si>
  <si>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</si>
  <si>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</si>
  <si>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</si>
  <si>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</si>
  <si>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</si>
  <si>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</si>
  <si>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</si>
  <si>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</si>
  <si>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</si>
  <si>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</si>
  <si>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</si>
  <si>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</si>
  <si>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</si>
  <si>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</si>
  <si>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</si>
  <si>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</si>
  <si>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</si>
  <si>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</si>
  <si>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</si>
  <si>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</si>
  <si>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</si>
  <si>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</si>
  <si>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</si>
  <si>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</si>
  <si>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</si>
  <si>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</si>
  <si>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</si>
  <si>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</si>
  <si>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</si>
  <si>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</si>
  <si>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</si>
  <si>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</si>
  <si>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</si>
  <si>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</si>
  <si>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</si>
  <si>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</si>
  <si>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</si>
  <si>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</si>
  <si>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</si>
  <si>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</si>
  <si>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</si>
  <si>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</si>
  <si>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</si>
  <si>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</si>
  <si>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</si>
  <si>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</si>
  <si>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</si>
  <si>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</si>
  <si>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</si>
  <si>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</si>
  <si>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</si>
  <si>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</si>
  <si>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</si>
  <si>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</si>
  <si>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</si>
  <si>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</si>
  <si>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</si>
  <si>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</si>
  <si>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</si>
  <si>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</si>
  <si>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</si>
  <si>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</si>
  <si>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</si>
  <si>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</si>
  <si>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</si>
  <si>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</si>
  <si>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</si>
  <si>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</si>
  <si>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</si>
  <si>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</si>
  <si>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</si>
  <si>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</si>
  <si>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</si>
  <si>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</si>
  <si>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</si>
  <si>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</si>
  <si>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</si>
  <si>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</si>
  <si>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</si>
  <si>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</si>
  <si>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</si>
  <si>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</si>
  <si>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</si>
  <si>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</si>
  <si>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</si>
  <si>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</si>
  <si>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</si>
  <si>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</si>
  <si>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</si>
  <si>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</si>
  <si>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</si>
  <si>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</si>
  <si>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21/10/2024</t>
  </si>
  <si>
    <t>Cut-off Date: 30/09/2024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</si>
</sst>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45565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49325.91324751</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0.20619255188337665</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10825.913247509998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49325.91324751</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49325.91324751</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15.88402172</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20.016527</v>
      </c>
      <c r="D70" s="133" t="s">
        <v>1148</v>
      </c>
      <c r="E70" s="47"/>
      <c r="F70" s="140">
        <f>IF($C$77=0,"",IF(C70="[for completion]","",C70/$C$77))</f>
        <v>0.0004058014476200095</v>
      </c>
      <c r="G70" s="140" t="str">
        <f>IF($D$66="ND2","ND2",IF(OR(D70="ND2",D70=""),"",D70/$D$77))</f>
        <v>ND2</v>
      </c>
      <c r="H70" s="49"/>
      <c r="L70" s="49"/>
      <c r="M70" s="49"/>
      <c r="N70" s="81"/>
    </row>
    <row r="71">
      <c r="A71" s="51" t="s">
        <v>107</v>
      </c>
      <c r="B71" s="47" t="s">
        <v>1460</v>
      </c>
      <c r="C71" s="133">
        <v>49.257539</v>
      </c>
      <c r="D71" s="133" t="s">
        <v>1148</v>
      </c>
      <c r="E71" s="47"/>
      <c r="F71" s="140">
        <f>IF($C$77=0,"",IF(C71="[for completion]","",C71/$C$77))</f>
        <v>0.000998613827083943</v>
      </c>
      <c r="G71" s="140" t="str">
        <f>IF($D$66="ND2","ND2",IF(OR(D71="ND2",D71=""),"",D71/$D$77))</f>
        <v>ND2</v>
      </c>
      <c r="H71" s="49"/>
      <c r="L71" s="49"/>
      <c r="M71" s="49"/>
      <c r="N71" s="81"/>
    </row>
    <row r="72">
      <c r="A72" s="51" t="s">
        <v>108</v>
      </c>
      <c r="B72" s="47" t="s">
        <v>1461</v>
      </c>
      <c r="C72" s="133">
        <v>83.407141</v>
      </c>
      <c r="D72" s="133" t="s">
        <v>1148</v>
      </c>
      <c r="E72" s="47"/>
      <c r="F72" s="140">
        <f>IF($C$77=0,"",IF(C72="[for completion]","",C72/$C$77))</f>
        <v>0.0016909396200273025</v>
      </c>
      <c r="G72" s="140" t="str">
        <f>IF($D$66="ND2","ND2",IF(OR(D72="ND2",D72=""),"",D72/$D$77))</f>
        <v>ND2</v>
      </c>
      <c r="H72" s="49"/>
      <c r="L72" s="49"/>
      <c r="M72" s="49"/>
      <c r="N72" s="81"/>
    </row>
    <row r="73">
      <c r="A73" s="51" t="s">
        <v>109</v>
      </c>
      <c r="B73" s="47" t="s">
        <v>1462</v>
      </c>
      <c r="C73" s="133">
        <v>115.592003</v>
      </c>
      <c r="D73" s="133" t="s">
        <v>1148</v>
      </c>
      <c r="E73" s="47"/>
      <c r="F73" s="140">
        <f>IF($C$77=0,"",IF(C73="[for completion]","",C73/$C$77))</f>
        <v>0.0023434336111702336</v>
      </c>
      <c r="G73" s="140" t="str">
        <f>IF($D$66="ND2","ND2",IF(OR(D73="ND2",D73=""),"",D73/$D$77))</f>
        <v>ND2</v>
      </c>
      <c r="H73" s="49"/>
      <c r="L73" s="49"/>
      <c r="M73" s="49"/>
      <c r="N73" s="81"/>
    </row>
    <row r="74">
      <c r="A74" s="51" t="s">
        <v>110</v>
      </c>
      <c r="B74" s="47" t="s">
        <v>1463</v>
      </c>
      <c r="C74" s="133">
        <v>200.049101</v>
      </c>
      <c r="D74" s="133" t="s">
        <v>1148</v>
      </c>
      <c r="E74" s="47"/>
      <c r="F74" s="140">
        <f>IF($C$77=0,"",IF(C74="[for completion]","",C74/$C$77))</f>
        <v>0.004055659344944379</v>
      </c>
      <c r="G74" s="140" t="str">
        <f>IF($D$66="ND2","ND2",IF(OR(D74="ND2",D74=""),"",D74/$D$77))</f>
        <v>ND2</v>
      </c>
      <c r="H74" s="49"/>
      <c r="L74" s="49"/>
      <c r="M74" s="49"/>
      <c r="N74" s="81"/>
    </row>
    <row r="75">
      <c r="A75" s="51" t="s">
        <v>111</v>
      </c>
      <c r="B75" s="47" t="s">
        <v>1464</v>
      </c>
      <c r="C75" s="133">
        <v>2190.817958</v>
      </c>
      <c r="D75" s="133" t="s">
        <v>1148</v>
      </c>
      <c r="E75" s="47"/>
      <c r="F75" s="140">
        <f>IF($C$77=0,"",IF(C75="[for completion]","",C75/$C$77))</f>
        <v>0.04441515248016367</v>
      </c>
      <c r="G75" s="140" t="str">
        <f>IF($D$66="ND2","ND2",IF(OR(D75="ND2",D75=""),"",D75/$D$77))</f>
        <v>ND2</v>
      </c>
      <c r="H75" s="49"/>
      <c r="L75" s="49"/>
      <c r="M75" s="49"/>
      <c r="N75" s="81"/>
    </row>
    <row r="76">
      <c r="A76" s="51" t="s">
        <v>112</v>
      </c>
      <c r="B76" s="47" t="s">
        <v>1465</v>
      </c>
      <c r="C76" s="133">
        <v>46666.772976</v>
      </c>
      <c r="D76" s="133" t="s">
        <v>1148</v>
      </c>
      <c r="E76" s="47"/>
      <c r="F76" s="140">
        <f>IF($C$77=0,"",IF(C76="[for completion]","",C76/$C$77))</f>
        <v>0.9460903996689904</v>
      </c>
      <c r="G76" s="140" t="str">
        <f>IF($D$66="ND2","ND2",IF(OR(D76="ND2",D76=""),"",D76/$D$77))</f>
        <v>ND2</v>
      </c>
      <c r="H76" s="49"/>
      <c r="L76" s="49"/>
      <c r="M76" s="49"/>
      <c r="N76" s="81"/>
    </row>
    <row r="77">
      <c r="A77" s="51" t="s">
        <v>113</v>
      </c>
      <c r="B77" s="85" t="s">
        <v>92</v>
      </c>
      <c r="C77" s="135">
        <f>SUM(C70:C76)</f>
        <v>49325.913245</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5.895829</v>
      </c>
      <c r="D79" s="135" t="s">
        <v>1148</v>
      </c>
      <c r="E79" s="68"/>
      <c r="F79" s="140">
        <f>IF($C$77=0,"",IF(C79="","",C79/$C$77))</f>
        <v>0.00011952802517240043</v>
      </c>
      <c r="G79" s="140" t="str">
        <f>IF($D$66="ND2","ND2",IF(OR(D79="ND2",D79=""),"",D79/$D$77))</f>
        <v>ND2</v>
      </c>
      <c r="H79" s="49"/>
      <c r="L79" s="49"/>
      <c r="M79" s="49"/>
      <c r="N79" s="81"/>
    </row>
    <row r="80" outlineLevel="1">
      <c r="A80" s="51" t="s">
        <v>118</v>
      </c>
      <c r="B80" s="86" t="s">
        <v>119</v>
      </c>
      <c r="C80" s="135">
        <v>14.120698</v>
      </c>
      <c r="D80" s="135" t="s">
        <v>1148</v>
      </c>
      <c r="E80" s="68"/>
      <c r="F80" s="140">
        <f>IF($C$77=0,"",IF(C80="","",C80/$C$77))</f>
        <v>0.00028627342244760904</v>
      </c>
      <c r="G80" s="140" t="str">
        <f>IF($D$66="ND2","ND2",IF(OR(D80="ND2",D80=""),"",D80/$D$77))</f>
        <v>ND2</v>
      </c>
      <c r="H80" s="49"/>
      <c r="L80" s="49"/>
      <c r="M80" s="49"/>
      <c r="N80" s="81"/>
    </row>
    <row r="81" outlineLevel="1">
      <c r="A81" s="51" t="s">
        <v>120</v>
      </c>
      <c r="B81" s="86" t="s">
        <v>121</v>
      </c>
      <c r="C81" s="135">
        <v>20.146623</v>
      </c>
      <c r="D81" s="135" t="s">
        <v>1148</v>
      </c>
      <c r="E81" s="68"/>
      <c r="F81" s="140">
        <f>IF($C$77=0,"",IF(C81="","",C81/$C$77))</f>
        <v>0.00040843892539672735</v>
      </c>
      <c r="G81" s="140" t="str">
        <f>IF($D$66="ND2","ND2",IF(OR(D81="ND2",D81=""),"",D81/$D$77))</f>
        <v>ND2</v>
      </c>
      <c r="H81" s="49"/>
      <c r="L81" s="49"/>
      <c r="M81" s="49"/>
      <c r="N81" s="81"/>
    </row>
    <row r="82" outlineLevel="1">
      <c r="A82" s="51" t="s">
        <v>122</v>
      </c>
      <c r="B82" s="86" t="s">
        <v>123</v>
      </c>
      <c r="C82" s="135">
        <v>29.110915</v>
      </c>
      <c r="D82" s="135" t="s">
        <v>1148</v>
      </c>
      <c r="E82" s="68"/>
      <c r="F82" s="140">
        <f>IF($C$77=0,"",IF(C82="","",C82/$C$77))</f>
        <v>0.000590174881413896</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5.0487</v>
      </c>
      <c r="D89" s="137">
        <v>6.0487</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2500</v>
      </c>
      <c r="D94" s="133" t="s">
        <v>1148</v>
      </c>
      <c r="E94" s="47"/>
      <c r="F94" s="140">
        <f>IF($C$100=0,"",IF(C94="[for completion]","",IF(C94="","",C94/$C$100)))</f>
        <v>0.06493506493506493</v>
      </c>
      <c r="G94" s="140" t="str">
        <f>IF($D$100=0,"",IF(D94="[Mark as ND1 if not relevant]","",IF(D94="","",D94/$D$100)))</f>
        <v/>
      </c>
      <c r="H94" s="49"/>
      <c r="L94" s="49"/>
      <c r="M94" s="49"/>
      <c r="N94" s="81"/>
    </row>
    <row r="95">
      <c r="A95" s="51" t="s">
        <v>136</v>
      </c>
      <c r="B95" s="47" t="s">
        <v>1461</v>
      </c>
      <c r="C95" s="133">
        <v>7000</v>
      </c>
      <c r="D95" s="133" t="s">
        <v>1148</v>
      </c>
      <c r="E95" s="47"/>
      <c r="F95" s="140">
        <f>IF($C$100=0,"",IF(C95="[for completion]","",IF(C95="","",C95/$C$100)))</f>
        <v>0.18181818181818182</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0.12987012987012986</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0.1038961038961039</v>
      </c>
      <c r="G97" s="140" t="str">
        <f>IF($D$100=0,"",IF(D97="[Mark as ND1 if not relevant]","",IF(D97="","",D97/$D$100)))</f>
        <v/>
      </c>
      <c r="H97" s="49"/>
      <c r="L97" s="49"/>
      <c r="M97" s="49"/>
    </row>
    <row r="98">
      <c r="A98" s="51" t="s">
        <v>139</v>
      </c>
      <c r="B98" s="47" t="s">
        <v>1464</v>
      </c>
      <c r="C98" s="133">
        <v>16000</v>
      </c>
      <c r="D98" s="133" t="s">
        <v>1148</v>
      </c>
      <c r="E98" s="47"/>
      <c r="F98" s="140">
        <f>IF($C$100=0,"",IF(C98="[for completion]","",IF(C98="","",C98/$C$100)))</f>
        <v>0.4155844155844156</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0.05194805194805195</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2500</v>
      </c>
      <c r="D105" s="135" t="s">
        <v>1148</v>
      </c>
      <c r="E105" s="68"/>
      <c r="F105" s="140">
        <f>IF($C$100=0,"",IF(C105="","",IF(C105="","",C105/$C$100)))</f>
        <v>0.06493506493506493</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49325.9132</v>
      </c>
      <c r="D112" s="133">
        <v>49325.9132</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49325.9132</v>
      </c>
      <c r="D130" s="133">
        <f>SUM(D112:D129)</f>
        <v>49325.9132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49325.91324751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49325.91324751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216497</v>
      </c>
      <c r="D28" s="134" t="str">
        <f>IF(C28="","","ND2")</f>
        <v>ND2</v>
      </c>
      <c r="F28" s="134">
        <f>IF(C28=0,"",IF(C28="","",C28))</f>
        <v>216497</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0.000243</v>
      </c>
      <c r="D36" s="128" t="str">
        <f>IF(C36="","","ND2")</f>
        <v>ND2</v>
      </c>
      <c r="E36" s="148"/>
      <c r="F36" s="128">
        <f>IF(C36=0,"",C36)</f>
        <v>0.000243</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0.02265515</v>
      </c>
      <c r="D99" s="128" t="str">
        <f>IF(C99="","","ND2")</f>
        <v>ND2</v>
      </c>
      <c r="E99" s="128"/>
      <c r="F99" s="128">
        <f>IF(C99="","",C99)</f>
        <v>0.02265515</v>
      </c>
      <c r="G99" s="51"/>
    </row>
    <row r="100">
      <c r="A100" s="51" t="s">
        <v>520</v>
      </c>
      <c r="B100" s="68" t="s">
        <v>2983</v>
      </c>
      <c r="C100" s="128">
        <v>0.02652492</v>
      </c>
      <c r="D100" s="128" t="str">
        <f>IF(C100="","","ND2")</f>
        <v>ND2</v>
      </c>
      <c r="E100" s="128"/>
      <c r="F100" s="128">
        <f>IF(C100="","",C100)</f>
        <v>0.02652492</v>
      </c>
      <c r="G100" s="51"/>
    </row>
    <row r="101">
      <c r="A101" s="51" t="s">
        <v>521</v>
      </c>
      <c r="B101" s="68" t="s">
        <v>2984</v>
      </c>
      <c r="C101" s="128">
        <v>0.02399851</v>
      </c>
      <c r="D101" s="128" t="str">
        <f>IF(C101="","","ND2")</f>
        <v>ND2</v>
      </c>
      <c r="E101" s="128"/>
      <c r="F101" s="128">
        <f>IF(C101="","",C101)</f>
        <v>0.02399851</v>
      </c>
      <c r="G101" s="51"/>
    </row>
    <row r="102">
      <c r="A102" s="51" t="s">
        <v>522</v>
      </c>
      <c r="B102" s="68" t="s">
        <v>2985</v>
      </c>
      <c r="C102" s="128">
        <v>0.04863935</v>
      </c>
      <c r="D102" s="128" t="str">
        <f>IF(C102="","","ND2")</f>
        <v>ND2</v>
      </c>
      <c r="E102" s="128"/>
      <c r="F102" s="128">
        <f>IF(C102="","",C102)</f>
        <v>0.04863935</v>
      </c>
      <c r="G102" s="51"/>
    </row>
    <row r="103">
      <c r="A103" s="51" t="s">
        <v>523</v>
      </c>
      <c r="B103" s="68" t="s">
        <v>2986</v>
      </c>
      <c r="C103" s="128">
        <v>0.11487367</v>
      </c>
      <c r="D103" s="128" t="str">
        <f>IF(C103="","","ND2")</f>
        <v>ND2</v>
      </c>
      <c r="E103" s="128"/>
      <c r="F103" s="128">
        <f>IF(C103="","",C103)</f>
        <v>0.11487367</v>
      </c>
      <c r="G103" s="51"/>
    </row>
    <row r="104">
      <c r="A104" s="51" t="s">
        <v>524</v>
      </c>
      <c r="B104" s="68" t="s">
        <v>2987</v>
      </c>
      <c r="C104" s="128">
        <v>0.23791099</v>
      </c>
      <c r="D104" s="128" t="str">
        <f>IF(C104="","","ND2")</f>
        <v>ND2</v>
      </c>
      <c r="E104" s="128"/>
      <c r="F104" s="128">
        <f>IF(C104="","",C104)</f>
        <v>0.23791099</v>
      </c>
      <c r="G104" s="51"/>
    </row>
    <row r="105">
      <c r="A105" s="51" t="s">
        <v>525</v>
      </c>
      <c r="B105" s="68" t="s">
        <v>2988</v>
      </c>
      <c r="C105" s="128">
        <v>0.23271732</v>
      </c>
      <c r="D105" s="128" t="str">
        <f>IF(C105="","","ND2")</f>
        <v>ND2</v>
      </c>
      <c r="E105" s="128"/>
      <c r="F105" s="128">
        <f>IF(C105="","",C105)</f>
        <v>0.23271732</v>
      </c>
      <c r="G105" s="51"/>
    </row>
    <row r="106">
      <c r="A106" s="51" t="s">
        <v>526</v>
      </c>
      <c r="B106" s="68" t="s">
        <v>2989</v>
      </c>
      <c r="C106" s="128">
        <v>0.01435691</v>
      </c>
      <c r="D106" s="128" t="str">
        <f>IF(C106="","","ND2")</f>
        <v>ND2</v>
      </c>
      <c r="E106" s="128"/>
      <c r="F106" s="128">
        <f>IF(C106="","",C106)</f>
        <v>0.01435691</v>
      </c>
      <c r="G106" s="51"/>
    </row>
    <row r="107">
      <c r="A107" s="51" t="s">
        <v>527</v>
      </c>
      <c r="B107" s="68" t="s">
        <v>2990</v>
      </c>
      <c r="C107" s="128">
        <v>0.12428685</v>
      </c>
      <c r="D107" s="128" t="str">
        <f>IF(C107="","","ND2")</f>
        <v>ND2</v>
      </c>
      <c r="E107" s="128"/>
      <c r="F107" s="128">
        <f>IF(C107="","",C107)</f>
        <v>0.12428685</v>
      </c>
      <c r="G107" s="51"/>
    </row>
    <row r="108">
      <c r="A108" s="51" t="s">
        <v>528</v>
      </c>
      <c r="B108" s="68" t="s">
        <v>2991</v>
      </c>
      <c r="C108" s="128">
        <v>0.08751772</v>
      </c>
      <c r="D108" s="128" t="str">
        <f>IF(C108="","","ND2")</f>
        <v>ND2</v>
      </c>
      <c r="E108" s="128"/>
      <c r="F108" s="128">
        <f>IF(C108="","",C108)</f>
        <v>0.08751772</v>
      </c>
      <c r="G108" s="51"/>
    </row>
    <row r="109">
      <c r="A109" s="51" t="s">
        <v>529</v>
      </c>
      <c r="B109" s="68" t="s">
        <v>2992</v>
      </c>
      <c r="C109" s="128">
        <v>0.03359773</v>
      </c>
      <c r="D109" s="128" t="str">
        <f>IF(C109="","","ND2")</f>
        <v>ND2</v>
      </c>
      <c r="E109" s="128"/>
      <c r="F109" s="128">
        <f>IF(C109="","",C109)</f>
        <v>0.03359773</v>
      </c>
      <c r="G109" s="51"/>
    </row>
    <row r="110">
      <c r="A110" s="51" t="s">
        <v>530</v>
      </c>
      <c r="B110" s="68" t="s">
        <v>2993</v>
      </c>
      <c r="C110" s="128">
        <v>0.03292089</v>
      </c>
      <c r="D110" s="128" t="str">
        <f>IF(C110="","","ND2")</f>
        <v>ND2</v>
      </c>
      <c r="E110" s="128"/>
      <c r="F110" s="128">
        <f>IF(C110="","",C110)</f>
        <v>0.03292089</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0.974855</v>
      </c>
      <c r="D150" s="128" t="str">
        <f>IF(C150="","","ND2")</f>
        <v>ND2</v>
      </c>
      <c r="E150" s="129"/>
      <c r="F150" s="128">
        <f>IF(C150="","",C150)</f>
        <v>0.974855</v>
      </c>
    </row>
    <row r="151">
      <c r="A151" s="51" t="s">
        <v>553</v>
      </c>
      <c r="B151" s="51" t="s">
        <v>2996</v>
      </c>
      <c r="C151" s="128">
        <v>0.025145</v>
      </c>
      <c r="D151" s="128" t="str">
        <f>IF(C151="","","ND2")</f>
        <v>ND2</v>
      </c>
      <c r="E151" s="129"/>
      <c r="F151" s="128">
        <f>IF(C151="","",C151)</f>
        <v>0.025145</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0.35266553</v>
      </c>
      <c r="D160" s="153" t="str">
        <f>IF(C160="","","ND2")</f>
        <v>ND2</v>
      </c>
      <c r="E160" s="129"/>
      <c r="F160" s="153">
        <f>IF(C160="","",C160)</f>
        <v>0.35266553</v>
      </c>
    </row>
    <row r="161">
      <c r="A161" s="51" t="s">
        <v>565</v>
      </c>
      <c r="B161" s="148" t="s">
        <v>566</v>
      </c>
      <c r="C161" s="153">
        <v>0.60474803</v>
      </c>
      <c r="D161" s="153" t="str">
        <f>IF(C161="","","ND2")</f>
        <v>ND2</v>
      </c>
      <c r="E161" s="129"/>
      <c r="F161" s="153">
        <f>IF(C161="","",C161)</f>
        <v>0.60474803</v>
      </c>
    </row>
    <row r="162">
      <c r="A162" s="51" t="s">
        <v>567</v>
      </c>
      <c r="B162" s="148" t="s">
        <v>90</v>
      </c>
      <c r="C162" s="153">
        <v>0.04258644</v>
      </c>
      <c r="D162" s="153" t="str">
        <f>IF(C162="","","ND2")</f>
        <v>ND2</v>
      </c>
      <c r="E162" s="129"/>
      <c r="F162" s="153">
        <f>IF(C162="","",C162)</f>
        <v>0.04258644</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0.05589415</v>
      </c>
      <c r="D170" s="128" t="str">
        <f>IF(C170="","","ND2")</f>
        <v>ND2</v>
      </c>
      <c r="E170" s="129"/>
      <c r="F170" s="128">
        <f>IF(C170="","",C170)</f>
        <v>0.05589415</v>
      </c>
    </row>
    <row r="171">
      <c r="A171" s="51" t="s">
        <v>577</v>
      </c>
      <c r="B171" s="47" t="s">
        <v>2999</v>
      </c>
      <c r="C171" s="128">
        <v>0.11231686</v>
      </c>
      <c r="D171" s="128" t="str">
        <f>IF(C171="","","ND2")</f>
        <v>ND2</v>
      </c>
      <c r="E171" s="129"/>
      <c r="F171" s="128">
        <f>IF(C171="","",C171)</f>
        <v>0.11231686</v>
      </c>
    </row>
    <row r="172">
      <c r="A172" s="51" t="s">
        <v>579</v>
      </c>
      <c r="B172" s="47" t="s">
        <v>3000</v>
      </c>
      <c r="C172" s="128">
        <v>0.12390113</v>
      </c>
      <c r="D172" s="128" t="str">
        <f>IF(C172="","","ND2")</f>
        <v>ND2</v>
      </c>
      <c r="E172" s="128"/>
      <c r="F172" s="128">
        <f>IF(C172="","",C172)</f>
        <v>0.12390113</v>
      </c>
    </row>
    <row r="173">
      <c r="A173" s="51" t="s">
        <v>581</v>
      </c>
      <c r="B173" s="47" t="s">
        <v>3001</v>
      </c>
      <c r="C173" s="128">
        <v>0.26241687</v>
      </c>
      <c r="D173" s="128" t="str">
        <f>IF(C173="","","ND2")</f>
        <v>ND2</v>
      </c>
      <c r="E173" s="128"/>
      <c r="F173" s="128">
        <f>IF(C173="","",C173)</f>
        <v>0.26241687</v>
      </c>
    </row>
    <row r="174">
      <c r="A174" s="51" t="s">
        <v>583</v>
      </c>
      <c r="B174" s="47" t="s">
        <v>2931</v>
      </c>
      <c r="C174" s="128">
        <v>0.445471</v>
      </c>
      <c r="D174" s="128" t="str">
        <f>IF(C174="","","ND2")</f>
        <v>ND2</v>
      </c>
      <c r="E174" s="128"/>
      <c r="F174" s="128">
        <f>IF(C174="","",C174)</f>
        <v>0.445471</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227.83647462787013</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92.35437445</v>
      </c>
      <c r="D190" s="134">
        <v>7016</v>
      </c>
      <c r="E190" s="65"/>
      <c r="F190" s="140">
        <f>IF($C$214=0,"",IF(C190="[for completion]","",IF(C190="","",C190/$C$214)))</f>
        <v>0.0018723297425144393</v>
      </c>
      <c r="G190" s="140">
        <f>IF($D$214=0,"",IF(D190="[for completion]","",IF(D190="","",D190/$D$214)))</f>
        <v>0.032406915569268856</v>
      </c>
    </row>
    <row r="191">
      <c r="A191" s="51" t="s">
        <v>603</v>
      </c>
      <c r="B191" s="68" t="s">
        <v>3004</v>
      </c>
      <c r="C191" s="133">
        <v>332.0872672</v>
      </c>
      <c r="D191" s="134">
        <v>8567</v>
      </c>
      <c r="E191" s="65"/>
      <c r="F191" s="140">
        <f>IF($C$214=0,"",IF(C191="[for completion]","",IF(C191="","",C191/$C$214)))</f>
        <v>0.0067325112772598054</v>
      </c>
      <c r="G191" s="140">
        <f>IF($D$214=0,"",IF(D191="[for completion]","",IF(D191="","",D191/$D$214)))</f>
        <v>0.03957098712684241</v>
      </c>
    </row>
    <row r="192">
      <c r="A192" s="51" t="s">
        <v>604</v>
      </c>
      <c r="B192" s="68" t="s">
        <v>3005</v>
      </c>
      <c r="C192" s="133">
        <v>592.48519342</v>
      </c>
      <c r="D192" s="134">
        <v>9325</v>
      </c>
      <c r="E192" s="65"/>
      <c r="F192" s="140">
        <f>IF($C$214=0,"",IF(C192="[for completion]","",IF(C192="","",C192/$C$214)))</f>
        <v>0.012011641638483173</v>
      </c>
      <c r="G192" s="140">
        <f>IF($D$214=0,"",IF(D192="[for completion]","",IF(D192="","",D192/$D$214)))</f>
        <v>0.043072190376771964</v>
      </c>
    </row>
    <row r="193">
      <c r="A193" s="51" t="s">
        <v>605</v>
      </c>
      <c r="B193" s="68" t="s">
        <v>3006</v>
      </c>
      <c r="C193" s="133">
        <v>1096.89396754</v>
      </c>
      <c r="D193" s="134">
        <v>12301</v>
      </c>
      <c r="E193" s="65"/>
      <c r="F193" s="140">
        <f>IF($C$214=0,"",IF(C193="[for completion]","",IF(C193="","",C193/$C$214)))</f>
        <v>0.022237681886110267</v>
      </c>
      <c r="G193" s="140">
        <f>IF($D$214=0,"",IF(D193="[for completion]","",IF(D193="","",D193/$D$214)))</f>
        <v>0.056818339284147125</v>
      </c>
    </row>
    <row r="194">
      <c r="A194" s="51" t="s">
        <v>606</v>
      </c>
      <c r="B194" s="68" t="s">
        <v>3007</v>
      </c>
      <c r="C194" s="133">
        <v>4323.08658912</v>
      </c>
      <c r="D194" s="134">
        <v>33974</v>
      </c>
      <c r="E194" s="65"/>
      <c r="F194" s="140">
        <f>IF($C$214=0,"",IF(C194="[for completion]","",IF(C194="","",C194/$C$214)))</f>
        <v>0.08764331574414856</v>
      </c>
      <c r="G194" s="140">
        <f>IF($D$214=0,"",IF(D194="[for completion]","",IF(D194="","",D194/$D$214)))</f>
        <v>0.15692596202256845</v>
      </c>
    </row>
    <row r="195">
      <c r="A195" s="51" t="s">
        <v>607</v>
      </c>
      <c r="B195" s="68" t="s">
        <v>3008</v>
      </c>
      <c r="C195" s="133">
        <v>6575.13153286</v>
      </c>
      <c r="D195" s="134">
        <v>37516</v>
      </c>
      <c r="E195" s="65"/>
      <c r="F195" s="140">
        <f>IF($C$214=0,"",IF(C195="[for completion]","",IF(C195="","",C195/$C$214)))</f>
        <v>0.13329974246735138</v>
      </c>
      <c r="G195" s="140">
        <f>IF($D$214=0,"",IF(D195="[for completion]","",IF(D195="","",D195/$D$214)))</f>
        <v>0.17328646586326832</v>
      </c>
    </row>
    <row r="196">
      <c r="A196" s="51" t="s">
        <v>608</v>
      </c>
      <c r="B196" s="68" t="s">
        <v>3009</v>
      </c>
      <c r="C196" s="133">
        <v>7145.22743775</v>
      </c>
      <c r="D196" s="134">
        <v>31851</v>
      </c>
      <c r="E196" s="65"/>
      <c r="F196" s="140">
        <f>IF($C$214=0,"",IF(C196="[for completion]","",IF(C196="","",C196/$C$214)))</f>
        <v>0.1448574789055871</v>
      </c>
      <c r="G196" s="140">
        <f>IF($D$214=0,"",IF(D196="[for completion]","",IF(D196="","",D196/$D$214)))</f>
        <v>0.14711982152177627</v>
      </c>
    </row>
    <row r="197">
      <c r="A197" s="51" t="s">
        <v>609</v>
      </c>
      <c r="B197" s="68" t="s">
        <v>3010</v>
      </c>
      <c r="C197" s="133">
        <v>6563.88683595</v>
      </c>
      <c r="D197" s="134">
        <v>23946</v>
      </c>
      <c r="E197" s="65"/>
      <c r="F197" s="140">
        <f>IF($C$214=0,"",IF(C197="[for completion]","",IF(C197="","",C197/$C$214)))</f>
        <v>0.13307177513396262</v>
      </c>
      <c r="G197" s="140">
        <f>IF($D$214=0,"",IF(D197="[for completion]","",IF(D197="","",D197/$D$214)))</f>
        <v>0.11060661348656102</v>
      </c>
    </row>
    <row r="198">
      <c r="A198" s="51" t="s">
        <v>610</v>
      </c>
      <c r="B198" s="68" t="s">
        <v>3011</v>
      </c>
      <c r="C198" s="133">
        <v>5420.19431457</v>
      </c>
      <c r="D198" s="134">
        <v>16728</v>
      </c>
      <c r="E198" s="65"/>
      <c r="F198" s="140">
        <f>IF($C$214=0,"",IF(C198="[for completion]","",IF(C198="","",C198/$C$214)))</f>
        <v>0.10988533121266869</v>
      </c>
      <c r="G198" s="140">
        <f>IF($D$214=0,"",IF(D198="[for completion]","",IF(D198="","",D198/$D$214)))</f>
        <v>0.07726665958419747</v>
      </c>
    </row>
    <row r="199">
      <c r="A199" s="51" t="s">
        <v>611</v>
      </c>
      <c r="B199" s="68" t="s">
        <v>3012</v>
      </c>
      <c r="C199" s="133">
        <v>4304.45266427</v>
      </c>
      <c r="D199" s="134">
        <v>11506</v>
      </c>
      <c r="E199" s="68"/>
      <c r="F199" s="140">
        <f>IF($C$214=0,"",IF(C199="[for completion]","",IF(C199="","",C199/$C$214)))</f>
        <v>0.08726554423170849</v>
      </c>
      <c r="G199" s="140">
        <f>IF($D$214=0,"",IF(D199="[for completion]","",IF(D199="","",D199/$D$214)))</f>
        <v>0.05314623297320517</v>
      </c>
    </row>
    <row r="200">
      <c r="A200" s="51" t="s">
        <v>612</v>
      </c>
      <c r="B200" s="68" t="s">
        <v>3013</v>
      </c>
      <c r="C200" s="133">
        <v>3017.85583522</v>
      </c>
      <c r="D200" s="134">
        <v>7129</v>
      </c>
      <c r="E200" s="68"/>
      <c r="F200" s="140">
        <f>IF($C$214=0,"",IF(C200="[for completion]","",IF(C200="","",C200/$C$214)))</f>
        <v>0.06118195561989604</v>
      </c>
      <c r="G200" s="140">
        <f>IF($D$214=0,"",IF(D200="[for completion]","",IF(D200="","",D200/$D$214)))</f>
        <v>0.032928862755604006</v>
      </c>
    </row>
    <row r="201">
      <c r="A201" s="51" t="s">
        <v>613</v>
      </c>
      <c r="B201" s="68" t="s">
        <v>3014</v>
      </c>
      <c r="C201" s="133">
        <v>2271.82876728</v>
      </c>
      <c r="D201" s="134">
        <v>4795</v>
      </c>
      <c r="E201" s="68"/>
      <c r="F201" s="140">
        <f>IF($C$214=0,"",IF(C201="[for completion]","",IF(C201="","",C201/$C$214)))</f>
        <v>0.04605751049920364</v>
      </c>
      <c r="G201" s="140">
        <f>IF($D$214=0,"",IF(D201="[for completion]","",IF(D201="","",D201/$D$214)))</f>
        <v>0.022148112906876308</v>
      </c>
    </row>
    <row r="202">
      <c r="A202" s="51" t="s">
        <v>614</v>
      </c>
      <c r="B202" s="68" t="s">
        <v>3015</v>
      </c>
      <c r="C202" s="133">
        <v>1734.85834521</v>
      </c>
      <c r="D202" s="134">
        <v>3310</v>
      </c>
      <c r="E202" s="68"/>
      <c r="F202" s="140">
        <f>IF($C$214=0,"",IF(C202="[for completion]","",IF(C202="","",C202/$C$214)))</f>
        <v>0.035171337558510915</v>
      </c>
      <c r="G202" s="140">
        <f>IF($D$214=0,"",IF(D202="[for completion]","",IF(D202="","",D202/$D$214)))</f>
        <v>0.015288895458135679</v>
      </c>
    </row>
    <row r="203">
      <c r="A203" s="51" t="s">
        <v>615</v>
      </c>
      <c r="B203" s="68" t="s">
        <v>3016</v>
      </c>
      <c r="C203" s="133">
        <v>1382.02060321</v>
      </c>
      <c r="D203" s="134">
        <v>2406</v>
      </c>
      <c r="E203" s="68"/>
      <c r="F203" s="140">
        <f>IF($C$214=0,"",IF(C203="[for completion]","",IF(C203="","",C203/$C$214)))</f>
        <v>0.0280181452753896</v>
      </c>
      <c r="G203" s="140">
        <f>IF($D$214=0,"",IF(D203="[for completion]","",IF(D203="","",D203/$D$214)))</f>
        <v>0.011113317967454515</v>
      </c>
    </row>
    <row r="204">
      <c r="A204" s="51" t="s">
        <v>616</v>
      </c>
      <c r="B204" s="68" t="s">
        <v>3017</v>
      </c>
      <c r="C204" s="133">
        <v>1089.29838511</v>
      </c>
      <c r="D204" s="134">
        <v>1744</v>
      </c>
      <c r="E204" s="68"/>
      <c r="F204" s="140">
        <f>IF($C$214=0,"",IF(C204="[for completion]","",IF(C204="","",C204/$C$214)))</f>
        <v>0.0220836942165483</v>
      </c>
      <c r="G204" s="140">
        <f>IF($D$214=0,"",IF(D204="[for completion]","",IF(D204="","",D204/$D$214)))</f>
        <v>0.008055538875827379</v>
      </c>
    </row>
    <row r="205">
      <c r="A205" s="51" t="s">
        <v>617</v>
      </c>
      <c r="B205" s="68" t="s">
        <v>3018</v>
      </c>
      <c r="C205" s="133">
        <v>859.7866072</v>
      </c>
      <c r="D205" s="134">
        <v>1275</v>
      </c>
      <c r="F205" s="140">
        <f>IF($C$214=0,"",IF(C205="[for completion]","",IF(C205="","",C205/$C$214)))</f>
        <v>0.017430728608829202</v>
      </c>
      <c r="G205" s="140">
        <f>IF($D$214=0,"",IF(D205="[for completion]","",IF(D205="","",D205/$D$214)))</f>
        <v>0.005889227102454076</v>
      </c>
    </row>
    <row r="206">
      <c r="A206" s="51" t="s">
        <v>618</v>
      </c>
      <c r="B206" s="68" t="s">
        <v>3019</v>
      </c>
      <c r="C206" s="133">
        <v>672.49314002</v>
      </c>
      <c r="D206" s="134">
        <v>929</v>
      </c>
      <c r="E206" s="122"/>
      <c r="F206" s="140">
        <f>IF($C$214=0,"",IF(C206="[for completion]","",IF(C206="","",C206/$C$214)))</f>
        <v>0.013633668304234544</v>
      </c>
      <c r="G206" s="140">
        <f>IF($D$214=0,"",IF(D206="[for completion]","",IF(D206="","",D206/$D$214)))</f>
        <v>0.004291052531905754</v>
      </c>
    </row>
    <row r="207">
      <c r="A207" s="51" t="s">
        <v>619</v>
      </c>
      <c r="B207" s="68" t="s">
        <v>3020</v>
      </c>
      <c r="C207" s="133">
        <v>529.57692524</v>
      </c>
      <c r="D207" s="134">
        <v>683</v>
      </c>
      <c r="E207" s="122"/>
      <c r="F207" s="140">
        <f>IF($C$214=0,"",IF(C207="[for completion]","",IF(C207="","",C207/$C$214)))</f>
        <v>0.01073628221707042</v>
      </c>
      <c r="G207" s="140">
        <f>IF($D$214=0,"",IF(D207="[for completion]","",IF(D207="","",D207/$D$214)))</f>
        <v>0.003154778126255791</v>
      </c>
    </row>
    <row r="208">
      <c r="A208" s="51" t="s">
        <v>620</v>
      </c>
      <c r="B208" s="68" t="s">
        <v>3021</v>
      </c>
      <c r="C208" s="133">
        <v>412.61948583</v>
      </c>
      <c r="D208" s="134">
        <v>501</v>
      </c>
      <c r="E208" s="122"/>
      <c r="F208" s="140">
        <f>IF($C$214=0,"",IF(C208="[for completion]","",IF(C208="","",C208/$C$214)))</f>
        <v>0.008365166677392013</v>
      </c>
      <c r="G208" s="140">
        <f>IF($D$214=0,"",IF(D208="[for completion]","",IF(D208="","",D208/$D$214)))</f>
        <v>0.002314119826140778</v>
      </c>
    </row>
    <row r="209">
      <c r="A209" s="51" t="s">
        <v>621</v>
      </c>
      <c r="B209" s="68" t="s">
        <v>3022</v>
      </c>
      <c r="C209" s="133">
        <v>374.46626066</v>
      </c>
      <c r="D209" s="134">
        <v>428</v>
      </c>
      <c r="E209" s="122"/>
      <c r="F209" s="140">
        <f>IF($C$214=0,"",IF(C209="[for completion]","",IF(C209="","",C209/$C$214)))</f>
        <v>0.007591674152711266</v>
      </c>
      <c r="G209" s="140">
        <f>IF($D$214=0,"",IF(D209="[for completion]","",IF(D209="","",D209/$D$214)))</f>
        <v>0.001976932705764976</v>
      </c>
    </row>
    <row r="210">
      <c r="A210" s="51" t="s">
        <v>622</v>
      </c>
      <c r="B210" s="68" t="s">
        <v>3023</v>
      </c>
      <c r="C210" s="133">
        <v>319.13449694</v>
      </c>
      <c r="D210" s="134">
        <v>345</v>
      </c>
      <c r="E210" s="122"/>
      <c r="F210" s="140">
        <f>IF($C$214=0,"",IF(C210="[for completion]","",IF(C210="","",C210/$C$214)))</f>
        <v>0.0064699156270788365</v>
      </c>
      <c r="G210" s="140">
        <f>IF($D$214=0,"",IF(D210="[for completion]","",IF(D210="","",D210/$D$214)))</f>
        <v>0.0015935555688993382</v>
      </c>
    </row>
    <row r="211">
      <c r="A211" s="51" t="s">
        <v>623</v>
      </c>
      <c r="B211" s="68" t="s">
        <v>3024</v>
      </c>
      <c r="C211" s="133">
        <v>216.17421846</v>
      </c>
      <c r="D211" s="134">
        <v>222</v>
      </c>
      <c r="E211" s="122"/>
      <c r="F211" s="140">
        <f>IF($C$214=0,"",IF(C211="[for completion]","",IF(C211="","",C211/$C$214)))</f>
        <v>0.004382569003340502</v>
      </c>
      <c r="G211" s="140">
        <f>IF($D$214=0,"",IF(D211="[for completion]","",IF(D211="","",D211/$D$214)))</f>
        <v>0.0010254183660743568</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49325.91324751001</v>
      </c>
      <c r="D214" s="76">
        <f>SUM(D190:D213)</f>
        <v>216497</v>
      </c>
      <c r="E214" s="122"/>
      <c r="F214" s="149">
        <f>SUM(F190:F213)</f>
        <v>0.9999999999999998</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0.61872932</v>
      </c>
      <c r="F216" s="148"/>
      <c r="G216" s="148"/>
    </row>
    <row r="217">
      <c r="F217" s="148"/>
      <c r="G217" s="148"/>
    </row>
    <row r="218">
      <c r="B218" s="68" t="s">
        <v>630</v>
      </c>
      <c r="F218" s="148"/>
      <c r="G218" s="148"/>
    </row>
    <row r="219">
      <c r="A219" s="51" t="s">
        <v>631</v>
      </c>
      <c r="B219" s="51" t="s">
        <v>3026</v>
      </c>
      <c r="C219" s="133">
        <v>8045.62615068</v>
      </c>
      <c r="D219" s="134">
        <v>69506</v>
      </c>
      <c r="F219" s="140">
        <f>IF($C$227=0,"",IF(C219="[for completion]","",C219/$C$227))</f>
        <v>0.1631115497103573</v>
      </c>
      <c r="G219" s="140">
        <f>IF($D$227=0,"",IF(D219="[for completion]","",D219/$D$227))</f>
        <v>0.3210483286142533</v>
      </c>
    </row>
    <row r="220">
      <c r="A220" s="51" t="s">
        <v>633</v>
      </c>
      <c r="B220" s="51" t="s">
        <v>3027</v>
      </c>
      <c r="C220" s="133">
        <v>6537.58004969</v>
      </c>
      <c r="D220" s="134">
        <v>31155</v>
      </c>
      <c r="F220" s="140">
        <f>IF($C$227=0,"",IF(C220="[for completion]","",C220/$C$227))</f>
        <v>0.13253844925050667</v>
      </c>
      <c r="G220" s="140">
        <f>IF($D$227=0,"",IF(D220="[for completion]","",D220/$D$227))</f>
        <v>0.14390499637408372</v>
      </c>
    </row>
    <row r="221">
      <c r="A221" s="51" t="s">
        <v>635</v>
      </c>
      <c r="B221" s="51" t="s">
        <v>3028</v>
      </c>
      <c r="C221" s="133">
        <v>8502.35707355</v>
      </c>
      <c r="D221" s="134">
        <v>34631</v>
      </c>
      <c r="F221" s="140">
        <f>IF($C$227=0,"",IF(C221="[for completion]","",C221/$C$227))</f>
        <v>0.1723710016454526</v>
      </c>
      <c r="G221" s="140">
        <f>IF($D$227=0,"",IF(D221="[for completion]","",D221/$D$227))</f>
        <v>0.15996064610595065</v>
      </c>
    </row>
    <row r="222">
      <c r="A222" s="51" t="s">
        <v>637</v>
      </c>
      <c r="B222" s="51" t="s">
        <v>3029</v>
      </c>
      <c r="C222" s="133">
        <v>8921.02130468</v>
      </c>
      <c r="D222" s="134">
        <v>31300</v>
      </c>
      <c r="F222" s="140">
        <f>IF($C$227=0,"",IF(C222="[for completion]","",C222/$C$227))</f>
        <v>0.18085871537574294</v>
      </c>
      <c r="G222" s="140">
        <f>IF($D$227=0,"",IF(D222="[for completion]","",D222/$D$227))</f>
        <v>0.14457475161318634</v>
      </c>
    </row>
    <row r="223">
      <c r="A223" s="51" t="s">
        <v>639</v>
      </c>
      <c r="B223" s="51" t="s">
        <v>3030</v>
      </c>
      <c r="C223" s="133">
        <v>7017.94580269</v>
      </c>
      <c r="D223" s="134">
        <v>21612</v>
      </c>
      <c r="F223" s="140">
        <f>IF($C$227=0,"",IF(C223="[for completion]","",C223/$C$227))</f>
        <v>0.14227705764868467</v>
      </c>
      <c r="G223" s="140">
        <f>IF($D$227=0,"",IF(D223="[for completion]","",D223/$D$227))</f>
        <v>0.09982586363783331</v>
      </c>
    </row>
    <row r="224">
      <c r="A224" s="51" t="s">
        <v>641</v>
      </c>
      <c r="B224" s="51" t="s">
        <v>3031</v>
      </c>
      <c r="C224" s="133">
        <v>4445.4975942</v>
      </c>
      <c r="D224" s="134">
        <v>12376</v>
      </c>
      <c r="F224" s="140">
        <f>IF($C$227=0,"",IF(C224="[for completion]","",C224/$C$227))</f>
        <v>0.09012499316319117</v>
      </c>
      <c r="G224" s="140">
        <f>IF($D$227=0,"",IF(D224="[for completion]","",D224/$D$227))</f>
        <v>0.057164764407820895</v>
      </c>
    </row>
    <row r="225">
      <c r="A225" s="51" t="s">
        <v>643</v>
      </c>
      <c r="B225" s="51" t="s">
        <v>3032</v>
      </c>
      <c r="C225" s="133">
        <v>3630.27323225</v>
      </c>
      <c r="D225" s="134">
        <v>9948</v>
      </c>
      <c r="F225" s="140">
        <f>IF($C$227=0,"",IF(C225="[for completion]","",C225/$C$227))</f>
        <v>0.07359768919094992</v>
      </c>
      <c r="G225" s="140">
        <f>IF($D$227=0,"",IF(D225="[for completion]","",D225/$D$227))</f>
        <v>0.04594982840408874</v>
      </c>
    </row>
    <row r="226">
      <c r="A226" s="51" t="s">
        <v>645</v>
      </c>
      <c r="B226" s="51" t="s">
        <v>646</v>
      </c>
      <c r="C226" s="133">
        <v>2225.61203977</v>
      </c>
      <c r="D226" s="134">
        <v>5969</v>
      </c>
      <c r="F226" s="140">
        <f>IF($C$227=0,"",IF(C226="[for completion]","",C226/$C$227))</f>
        <v>0.04512054401511461</v>
      </c>
      <c r="G226" s="140">
        <f>IF($D$227=0,"",IF(D226="[for completion]","",D226/$D$227))</f>
        <v>0.02757082084278304</v>
      </c>
    </row>
    <row r="227">
      <c r="A227" s="51" t="s">
        <v>647</v>
      </c>
      <c r="B227" s="78" t="s">
        <v>92</v>
      </c>
      <c r="C227" s="133">
        <f>SUM(C219:C226)</f>
        <v>49325.913247510005</v>
      </c>
      <c r="D227" s="134">
        <f>SUM(D219:D226)</f>
        <v>216497</v>
      </c>
      <c r="F227" s="128">
        <f>SUM(F219:F226)</f>
        <v>0.9999999999999999</v>
      </c>
      <c r="G227" s="128">
        <f>SUM(G219:G226)</f>
        <v>1</v>
      </c>
    </row>
    <row r="228" outlineLevel="1">
      <c r="A228" s="51" t="s">
        <v>648</v>
      </c>
      <c r="B228" s="80" t="s">
        <v>3033</v>
      </c>
      <c r="C228" s="133">
        <v>2047.35513878</v>
      </c>
      <c r="D228" s="134">
        <v>5431</v>
      </c>
      <c r="F228" s="140">
        <f>IF($C$227=0,"",IF(C228="[for completion]","",C228/$C$227))</f>
        <v>0.04150668490427496</v>
      </c>
      <c r="G228" s="140">
        <f>IF($D$227=0,"",IF(D228="[for completion]","",D228/$D$227))</f>
        <v>0.02508579795562987</v>
      </c>
    </row>
    <row r="229" outlineLevel="1">
      <c r="A229" s="51" t="s">
        <v>650</v>
      </c>
      <c r="B229" s="80" t="s">
        <v>3034</v>
      </c>
      <c r="C229" s="133">
        <v>130.20502964</v>
      </c>
      <c r="D229" s="134">
        <v>404</v>
      </c>
      <c r="F229" s="140">
        <f>IF($C$227=0,"",IF(C229="[for completion]","",C229/$C$227))</f>
        <v>0.002639688169312766</v>
      </c>
      <c r="G229" s="140">
        <f>IF($D$227=0,"",IF(D229="[for completion]","",D229/$D$227))</f>
        <v>0.0018660766661893699</v>
      </c>
    </row>
    <row r="230" outlineLevel="1">
      <c r="A230" s="51" t="s">
        <v>652</v>
      </c>
      <c r="B230" s="80" t="s">
        <v>3035</v>
      </c>
      <c r="C230" s="133">
        <v>27.67298642</v>
      </c>
      <c r="D230" s="134">
        <v>78</v>
      </c>
      <c r="F230" s="140">
        <f>IF($C$227=0,"",IF(C230="[for completion]","",C230/$C$227))</f>
        <v>0.0005610232958311612</v>
      </c>
      <c r="G230" s="140">
        <f>IF($D$227=0,"",IF(D230="[for completion]","",D230/$D$227))</f>
        <v>0.00036028212862071994</v>
      </c>
    </row>
    <row r="231" outlineLevel="1">
      <c r="A231" s="51" t="s">
        <v>654</v>
      </c>
      <c r="B231" s="80" t="s">
        <v>3036</v>
      </c>
      <c r="C231" s="133">
        <v>11.04316193</v>
      </c>
      <c r="D231" s="134">
        <v>30</v>
      </c>
      <c r="F231" s="140">
        <f>IF($C$227=0,"",IF(C231="[for completion]","",C231/$C$227))</f>
        <v>0.00022388155034428002</v>
      </c>
      <c r="G231" s="140">
        <f>IF($D$227=0,"",IF(D231="[for completion]","",D231/$D$227))</f>
        <v>0.00013857004946950767</v>
      </c>
    </row>
    <row r="232" outlineLevel="1">
      <c r="A232" s="51" t="s">
        <v>656</v>
      </c>
      <c r="B232" s="80" t="s">
        <v>3037</v>
      </c>
      <c r="C232" s="133">
        <v>3.53983901</v>
      </c>
      <c r="D232" s="134">
        <v>11</v>
      </c>
      <c r="F232" s="140">
        <f>IF($C$227=0,"",IF(C232="[for completion]","",C232/$C$227))</f>
        <v>7.176428730751767E-05</v>
      </c>
      <c r="G232" s="140">
        <f>IF($D$227=0,"",IF(D232="[for completion]","",D232/$D$227))</f>
        <v>5.0809018138819474E-05</v>
      </c>
    </row>
    <row r="233" outlineLevel="1">
      <c r="A233" s="51" t="s">
        <v>658</v>
      </c>
      <c r="B233" s="80" t="s">
        <v>3038</v>
      </c>
      <c r="C233" s="133">
        <v>5.79588399</v>
      </c>
      <c r="D233" s="134">
        <v>15</v>
      </c>
      <c r="F233" s="140">
        <f>IF($C$227=0,"",IF(C233="[for completion]","",C233/$C$227))</f>
        <v>0.00011750180804392059</v>
      </c>
      <c r="G233" s="140">
        <f>IF($D$227=0,"",IF(D233="[for completion]","",D233/$D$227))</f>
        <v>6.928502473475383E-05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0.59125477</v>
      </c>
      <c r="F238" s="148"/>
      <c r="G238" s="148"/>
    </row>
    <row r="239">
      <c r="F239" s="148"/>
      <c r="G239" s="148"/>
    </row>
    <row r="240">
      <c r="B240" s="68" t="s">
        <v>630</v>
      </c>
      <c r="F240" s="148"/>
      <c r="G240" s="148"/>
    </row>
    <row r="241">
      <c r="A241" s="51" t="s">
        <v>665</v>
      </c>
      <c r="B241" s="51" t="s">
        <v>3039</v>
      </c>
      <c r="C241" s="133">
        <v>9106.55773866</v>
      </c>
      <c r="D241" s="134">
        <v>74862</v>
      </c>
      <c r="F241" s="140">
        <f>IF($C$249=0,"",IF(C241="[Mark as ND1 if not relevant]","",C241/$C$249))</f>
        <v>0.1846201547848626</v>
      </c>
      <c r="G241" s="140">
        <f>IF($D$249=0,"",IF(D241="[Mark as ND1 if not relevant]","",D241/$D$249))</f>
        <v>0.3457877014462094</v>
      </c>
    </row>
    <row r="242">
      <c r="A242" s="51" t="s">
        <v>666</v>
      </c>
      <c r="B242" s="51" t="s">
        <v>3040</v>
      </c>
      <c r="C242" s="133">
        <v>7377.17387924</v>
      </c>
      <c r="D242" s="134">
        <v>33879</v>
      </c>
      <c r="F242" s="140">
        <f>IF($C$249=0,"",IF(C242="[Mark as ND1 if not relevant]","",C242/$C$249))</f>
        <v>0.14955980322599308</v>
      </c>
      <c r="G242" s="140">
        <f>IF($D$249=0,"",IF(D242="[Mark as ND1 if not relevant]","",D242/$D$249))</f>
        <v>0.156487156865915</v>
      </c>
    </row>
    <row r="243">
      <c r="A243" s="51" t="s">
        <v>667</v>
      </c>
      <c r="B243" s="51" t="s">
        <v>3041</v>
      </c>
      <c r="C243" s="133">
        <v>9214.67073728</v>
      </c>
      <c r="D243" s="134">
        <v>36087</v>
      </c>
      <c r="F243" s="140">
        <f>IF($C$249=0,"",IF(C243="[Mark as ND1 if not relevant]","",C243/$C$249))</f>
        <v>0.18681196415040854</v>
      </c>
      <c r="G243" s="140">
        <f>IF($D$249=0,"",IF(D243="[Mark as ND1 if not relevant]","",D243/$D$249))</f>
        <v>0.16668591250687076</v>
      </c>
    </row>
    <row r="244">
      <c r="A244" s="51" t="s">
        <v>668</v>
      </c>
      <c r="B244" s="51" t="s">
        <v>3042</v>
      </c>
      <c r="C244" s="133">
        <v>8876.56635102</v>
      </c>
      <c r="D244" s="134">
        <v>29862</v>
      </c>
      <c r="F244" s="140">
        <f>IF($C$249=0,"",IF(C244="[Mark as ND1 if not relevant]","",C244/$C$249))</f>
        <v>0.17995746589584113</v>
      </c>
      <c r="G244" s="140">
        <f>IF($D$249=0,"",IF(D244="[Mark as ND1 if not relevant]","",D244/$D$249))</f>
        <v>0.13793262724194794</v>
      </c>
    </row>
    <row r="245">
      <c r="A245" s="51" t="s">
        <v>669</v>
      </c>
      <c r="B245" s="51" t="s">
        <v>3043</v>
      </c>
      <c r="C245" s="133">
        <v>6343.06770771</v>
      </c>
      <c r="D245" s="134">
        <v>18877</v>
      </c>
      <c r="F245" s="140">
        <f>IF($C$249=0,"",IF(C245="[Mark as ND1 if not relevant]","",C245/$C$249))</f>
        <v>0.12859503839049957</v>
      </c>
      <c r="G245" s="140">
        <f>IF($D$249=0,"",IF(D245="[Mark as ND1 if not relevant]","",D245/$D$249))</f>
        <v>0.0871928941278632</v>
      </c>
    </row>
    <row r="246">
      <c r="A246" s="51" t="s">
        <v>670</v>
      </c>
      <c r="B246" s="51" t="s">
        <v>3044</v>
      </c>
      <c r="C246" s="133">
        <v>3937.02324865</v>
      </c>
      <c r="D246" s="134">
        <v>10734</v>
      </c>
      <c r="F246" s="140">
        <f>IF($C$249=0,"",IF(C246="[Mark as ND1 if not relevant]","",C246/$C$249))</f>
        <v>0.07981653028692264</v>
      </c>
      <c r="G246" s="140">
        <f>IF($D$249=0,"",IF(D246="[Mark as ND1 if not relevant]","",D246/$D$249))</f>
        <v>0.04958036370018984</v>
      </c>
    </row>
    <row r="247">
      <c r="A247" s="51" t="s">
        <v>671</v>
      </c>
      <c r="B247" s="51" t="s">
        <v>3045</v>
      </c>
      <c r="C247" s="133">
        <v>3438.45741146</v>
      </c>
      <c r="D247" s="134">
        <v>9440</v>
      </c>
      <c r="F247" s="140">
        <f>IF($C$249=0,"",IF(C247="[Mark as ND1 if not relevant]","",C247/$C$249))</f>
        <v>0.06970894576662653</v>
      </c>
      <c r="G247" s="140">
        <f>IF($D$249=0,"",IF(D247="[Mark as ND1 if not relevant]","",D247/$D$249))</f>
        <v>0.043603375566405075</v>
      </c>
    </row>
    <row r="248">
      <c r="A248" s="51" t="s">
        <v>672</v>
      </c>
      <c r="B248" s="51" t="s">
        <v>646</v>
      </c>
      <c r="C248" s="133">
        <v>1032.39617349</v>
      </c>
      <c r="D248" s="134">
        <v>2756</v>
      </c>
      <c r="F248" s="140">
        <f>IF($C$249=0,"",IF(C248="[Mark as ND1 if not relevant]","",C248/$C$249))</f>
        <v>0.02093009749884592</v>
      </c>
      <c r="G248" s="140">
        <f>IF($D$249=0,"",IF(D248="[Mark as ND1 if not relevant]","",D248/$D$249))</f>
        <v>0.01272996854459877</v>
      </c>
    </row>
    <row r="249">
      <c r="A249" s="51" t="s">
        <v>673</v>
      </c>
      <c r="B249" s="78" t="s">
        <v>92</v>
      </c>
      <c r="C249" s="133">
        <f>SUM(C241:C248)</f>
        <v>49325.91324751</v>
      </c>
      <c r="D249" s="134">
        <f>SUM(D241:D248)</f>
        <v>216497</v>
      </c>
      <c r="F249" s="128">
        <f>SUM(F241:F248)</f>
        <v>1</v>
      </c>
      <c r="G249" s="128">
        <f>SUM(G241:G248)</f>
        <v>0.9999999999999998</v>
      </c>
    </row>
    <row r="250" outlineLevel="1">
      <c r="A250" s="51" t="s">
        <v>674</v>
      </c>
      <c r="B250" s="80" t="s">
        <v>3033</v>
      </c>
      <c r="C250" s="133">
        <v>938.4100907</v>
      </c>
      <c r="D250" s="134">
        <v>2475</v>
      </c>
      <c r="F250" s="140">
        <f>IF($C$249=0,"",IF(C250="[for completion]","",C250/$C$249))</f>
        <v>0.019024687611787328</v>
      </c>
      <c r="G250" s="140">
        <f>IF($D$249=0,"",IF(D250="[for completion]","",D250/$D$249))</f>
        <v>0.011432029081234382</v>
      </c>
    </row>
    <row r="251" outlineLevel="1">
      <c r="A251" s="51" t="s">
        <v>675</v>
      </c>
      <c r="B251" s="80" t="s">
        <v>3034</v>
      </c>
      <c r="C251" s="133">
        <v>64.24759901</v>
      </c>
      <c r="D251" s="134">
        <v>199</v>
      </c>
      <c r="F251" s="140">
        <f>IF($C$249=0,"",IF(C251="[for completion]","",C251/$C$249))</f>
        <v>0.0013025121032755184</v>
      </c>
      <c r="G251" s="140">
        <f>IF($D$249=0,"",IF(D251="[for completion]","",D251/$D$249))</f>
        <v>0.0009191813281477342</v>
      </c>
    </row>
    <row r="252" outlineLevel="1">
      <c r="A252" s="51" t="s">
        <v>676</v>
      </c>
      <c r="B252" s="80" t="s">
        <v>3035</v>
      </c>
      <c r="C252" s="133">
        <v>17.21646714</v>
      </c>
      <c r="D252" s="134">
        <v>47</v>
      </c>
      <c r="F252" s="140">
        <f>IF($C$249=0,"",IF(C252="[for completion]","",C252/$C$249))</f>
        <v>0.00034903493937578735</v>
      </c>
      <c r="G252" s="140">
        <f>IF($D$249=0,"",IF(D252="[for completion]","",D252/$D$249))</f>
        <v>0.00021709307750222866</v>
      </c>
    </row>
    <row r="253" outlineLevel="1">
      <c r="A253" s="51" t="s">
        <v>677</v>
      </c>
      <c r="B253" s="80" t="s">
        <v>3036</v>
      </c>
      <c r="C253" s="133">
        <v>5.8416286</v>
      </c>
      <c r="D253" s="134">
        <v>16</v>
      </c>
      <c r="F253" s="140">
        <f>IF($C$249=0,"",IF(C253="[for completion]","",C253/$C$249))</f>
        <v>0.00011842920313887729</v>
      </c>
      <c r="G253" s="140">
        <f>IF($D$249=0,"",IF(D253="[for completion]","",D253/$D$249))</f>
        <v>7.390402638373741E-05</v>
      </c>
    </row>
    <row r="254" outlineLevel="1">
      <c r="A254" s="51" t="s">
        <v>678</v>
      </c>
      <c r="B254" s="80" t="s">
        <v>3037</v>
      </c>
      <c r="C254" s="133">
        <v>1.48052067</v>
      </c>
      <c r="D254" s="134">
        <v>6</v>
      </c>
      <c r="F254" s="140">
        <f>IF($C$249=0,"",IF(C254="[for completion]","",C254/$C$249))</f>
        <v>3.0015068602399118E-05</v>
      </c>
      <c r="G254" s="140">
        <f>IF($D$249=0,"",IF(D254="[for completion]","",D254/$D$249))</f>
        <v>2.771400989390153E-05</v>
      </c>
    </row>
    <row r="255" outlineLevel="1">
      <c r="A255" s="51" t="s">
        <v>679</v>
      </c>
      <c r="B255" s="80" t="s">
        <v>3046</v>
      </c>
      <c r="C255" s="133">
        <v>5.19986737</v>
      </c>
      <c r="D255" s="134">
        <v>13</v>
      </c>
      <c r="F255" s="140">
        <f>IF($C$249=0,"",IF(C255="[for completion]","",C255/$C$249))</f>
        <v>0.00010541857266601125</v>
      </c>
      <c r="G255" s="140">
        <f>IF($D$249=0,"",IF(D255="[for completion]","",D255/$D$249))</f>
        <v>6.0047021436786655E-05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0.79619173</v>
      </c>
      <c r="E277" s="49"/>
      <c r="F277" s="49"/>
    </row>
    <row r="278">
      <c r="A278" s="51" t="s">
        <v>706</v>
      </c>
      <c r="B278" s="51" t="s">
        <v>3048</v>
      </c>
      <c r="C278" s="128">
        <v>0.20380827</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49325.91324751</v>
      </c>
      <c r="D287" s="134">
        <v>216497</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49325.91324751</v>
      </c>
      <c r="D305" s="134">
        <f>SUM(D287:D304)</f>
        <v>216497</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49325.91324751</v>
      </c>
      <c r="D310" s="134">
        <v>216497</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49325.91324751</v>
      </c>
      <c r="D328" s="134">
        <f>SUM(D310:D327)</f>
        <v>216497</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5179.07663981</v>
      </c>
      <c r="D333" s="134">
        <v>19608</v>
      </c>
      <c r="E333" s="57"/>
      <c r="F333" s="140">
        <f>IF($C$346=0,"",IF(C333="[For completion]","",C333/$C$346))</f>
        <v>0.10499707554976577</v>
      </c>
      <c r="G333" s="140">
        <f>IF($D$346=0,"",IF(D333="[For completion]","",D333/$D$346))</f>
        <v>0.0905693843332702</v>
      </c>
    </row>
    <row r="334" customFormat="1">
      <c r="A334" s="51" t="s">
        <v>2054</v>
      </c>
      <c r="B334" s="68" t="s">
        <v>1527</v>
      </c>
      <c r="C334" s="133">
        <v>8840.57181105</v>
      </c>
      <c r="D334" s="134">
        <v>36209</v>
      </c>
      <c r="E334" s="57"/>
      <c r="F334" s="140">
        <f>IF($C$346=0,"",IF(C334="[For completion]","",C334/$C$346))</f>
        <v>0.17922773708596823</v>
      </c>
      <c r="G334" s="140">
        <f>IF($D$346=0,"",IF(D334="[For completion]","",D334/$D$346))</f>
        <v>0.16724943070804676</v>
      </c>
    </row>
    <row r="335" customFormat="1">
      <c r="A335" s="51" t="s">
        <v>2055</v>
      </c>
      <c r="B335" s="68" t="s">
        <v>2201</v>
      </c>
      <c r="C335" s="133">
        <v>4597.99899646</v>
      </c>
      <c r="D335" s="134">
        <v>21998</v>
      </c>
      <c r="E335" s="57"/>
      <c r="F335" s="140">
        <f>IF($C$346=0,"",IF(C335="[For completion]","",C335/$C$346))</f>
        <v>0.09321670281881926</v>
      </c>
      <c r="G335" s="140">
        <f>IF($D$346=0,"",IF(D335="[For completion]","",D335/$D$346))</f>
        <v>0.10160879827434098</v>
      </c>
    </row>
    <row r="336" customFormat="1">
      <c r="A336" s="51" t="s">
        <v>2056</v>
      </c>
      <c r="B336" s="68" t="s">
        <v>1528</v>
      </c>
      <c r="C336" s="133">
        <v>5484.51768611</v>
      </c>
      <c r="D336" s="134">
        <v>27982</v>
      </c>
      <c r="E336" s="57"/>
      <c r="F336" s="140">
        <f>IF($C$346=0,"",IF(C336="[For completion]","",C336/$C$346))</f>
        <v>0.11118937947665593</v>
      </c>
      <c r="G336" s="140">
        <f>IF($D$346=0,"",IF(D336="[For completion]","",D336/$D$346))</f>
        <v>0.12924890414185877</v>
      </c>
    </row>
    <row r="337" customFormat="1">
      <c r="A337" s="51" t="s">
        <v>2057</v>
      </c>
      <c r="B337" s="68" t="s">
        <v>1529</v>
      </c>
      <c r="C337" s="133">
        <v>6825.61897425</v>
      </c>
      <c r="D337" s="134">
        <v>34008</v>
      </c>
      <c r="E337" s="57"/>
      <c r="F337" s="140">
        <f>IF($C$346=0,"",IF(C337="[For completion]","",C337/$C$346))</f>
        <v>0.13837795440299447</v>
      </c>
      <c r="G337" s="140">
        <f>IF($D$346=0,"",IF(D337="[For completion]","",D337/$D$346))</f>
        <v>0.15708300807863387</v>
      </c>
    </row>
    <row r="338" customFormat="1">
      <c r="A338" s="51" t="s">
        <v>2058</v>
      </c>
      <c r="B338" s="68" t="s">
        <v>1530</v>
      </c>
      <c r="C338" s="133">
        <v>5354.75568857</v>
      </c>
      <c r="D338" s="134">
        <v>26728</v>
      </c>
      <c r="E338" s="57"/>
      <c r="F338" s="140">
        <f>IF($C$346=0,"",IF(C338="[For completion]","",C338/$C$346))</f>
        <v>0.10855867303866513</v>
      </c>
      <c r="G338" s="140">
        <f>IF($D$346=0,"",IF(D338="[For completion]","",D338/$D$346))</f>
        <v>0.12345667607403336</v>
      </c>
    </row>
    <row r="339" customFormat="1">
      <c r="A339" s="51" t="s">
        <v>2059</v>
      </c>
      <c r="B339" s="68" t="s">
        <v>1531</v>
      </c>
      <c r="C339" s="133">
        <v>5223.31033942</v>
      </c>
      <c r="D339" s="134">
        <v>22612</v>
      </c>
      <c r="E339" s="57"/>
      <c r="F339" s="140">
        <f>IF($C$346=0,"",IF(C339="[For completion]","",C339/$C$346))</f>
        <v>0.1058938394756163</v>
      </c>
      <c r="G339" s="140">
        <f>IF($D$346=0,"",IF(D339="[For completion]","",D339/$D$346))</f>
        <v>0.1044448652868169</v>
      </c>
    </row>
    <row r="340" customFormat="1">
      <c r="A340" s="51" t="s">
        <v>2060</v>
      </c>
      <c r="B340" s="68" t="s">
        <v>1532</v>
      </c>
      <c r="C340" s="133">
        <v>2282.70941981</v>
      </c>
      <c r="D340" s="134">
        <v>8610</v>
      </c>
      <c r="E340" s="57"/>
      <c r="F340" s="140">
        <f>IF($C$346=0,"",IF(C340="[For completion]","",C340/$C$346))</f>
        <v>0.046278097444556326</v>
      </c>
      <c r="G340" s="140">
        <f>IF($D$346=0,"",IF(D340="[For completion]","",D340/$D$346))</f>
        <v>0.0397696041977487</v>
      </c>
    </row>
    <row r="341" customFormat="1">
      <c r="A341" s="51" t="s">
        <v>2061</v>
      </c>
      <c r="B341" s="68" t="s">
        <v>2571</v>
      </c>
      <c r="C341" s="133">
        <v>2016.19932234</v>
      </c>
      <c r="D341" s="134">
        <v>7149</v>
      </c>
      <c r="E341" s="57"/>
      <c r="F341" s="140">
        <f>IF($C$346=0,"",IF(C341="[For completion]","",C341/$C$346))</f>
        <v>0.0408750530826062</v>
      </c>
      <c r="G341" s="140">
        <f>IF($D$346=0,"",IF(D341="[For completion]","",D341/$D$346))</f>
        <v>0.03302124278858368</v>
      </c>
    </row>
    <row r="342" customFormat="1">
      <c r="A342" s="51" t="s">
        <v>2062</v>
      </c>
      <c r="B342" s="51" t="s">
        <v>2574</v>
      </c>
      <c r="C342" s="133">
        <v>951.28293308</v>
      </c>
      <c r="D342" s="134">
        <v>3468</v>
      </c>
      <c r="F342" s="140">
        <f>IF($C$346=0,"",IF(C342="[For completion]","",C342/$C$346))</f>
        <v>0.01928566285851831</v>
      </c>
      <c r="G342" s="140">
        <f>IF($D$346=0,"",IF(D342="[For completion]","",D342/$D$346))</f>
        <v>0.016018697718675087</v>
      </c>
    </row>
    <row r="343" customFormat="1">
      <c r="A343" s="51" t="s">
        <v>2063</v>
      </c>
      <c r="B343" s="51" t="s">
        <v>2572</v>
      </c>
      <c r="C343" s="133">
        <v>1813.94314922</v>
      </c>
      <c r="D343" s="134">
        <v>5955</v>
      </c>
      <c r="F343" s="140">
        <f>IF($C$346=0,"",IF(C343="[For completion]","",C343/$C$346))</f>
        <v>0.0367746490595705</v>
      </c>
      <c r="G343" s="140">
        <f>IF($D$346=0,"",IF(D343="[For completion]","",D343/$D$346))</f>
        <v>0.02750615481969727</v>
      </c>
    </row>
    <row r="344" customFormat="1">
      <c r="A344" s="51" t="s">
        <v>2568</v>
      </c>
      <c r="B344" s="68" t="s">
        <v>2573</v>
      </c>
      <c r="C344" s="133">
        <v>755.92828739</v>
      </c>
      <c r="D344" s="134">
        <v>2170</v>
      </c>
      <c r="E344" s="57"/>
      <c r="F344" s="140">
        <f>IF($C$346=0,"",IF(C344="[For completion]","",C344/$C$346))</f>
        <v>0.015325175706263475</v>
      </c>
      <c r="G344" s="140">
        <f>IF($D$346=0,"",IF(D344="[For completion]","",D344/$D$346))</f>
        <v>0.010023233578294388</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49325.913247510005</v>
      </c>
      <c r="D346" s="134">
        <f>SUM(D333:D345)</f>
        <v>216497</v>
      </c>
      <c r="E346" s="57"/>
      <c r="F346" s="148">
        <f>SUM(F333:F345)</f>
        <v>0.9999999999999999</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39899.62092618</v>
      </c>
      <c r="D358" s="134">
        <v>169792</v>
      </c>
      <c r="E358" s="57"/>
      <c r="F358" s="140">
        <f>IF($C$365=0,"",IF(C358="[For completion]","",C358/$C$365))</f>
        <v>0.8088977638583135</v>
      </c>
      <c r="G358" s="140">
        <f>IF($D$365=0,"",IF(D358="[For completion]","",D358/$D$365))</f>
        <v>0.7842695279842214</v>
      </c>
    </row>
    <row r="359" customFormat="1">
      <c r="A359" s="51" t="s">
        <v>2378</v>
      </c>
      <c r="B359" s="154" t="s">
        <v>1915</v>
      </c>
      <c r="C359" s="133">
        <v>9426.29232133</v>
      </c>
      <c r="D359" s="134">
        <v>46705</v>
      </c>
      <c r="E359" s="57"/>
      <c r="F359" s="140">
        <f>IF($C$365=0,"",IF(C359="[For completion]","",C359/$C$365))</f>
        <v>0.1911022361416865</v>
      </c>
      <c r="G359" s="140">
        <f>IF($D$365=0,"",IF(D359="[For completion]","",D359/$D$365))</f>
        <v>0.2157304720157785</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49325.913247510005</v>
      </c>
      <c r="D365" s="134">
        <f>SUM(D358:D364)</f>
        <v>216497</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49325.91324751</v>
      </c>
      <c r="D371" s="134">
        <v>216497</v>
      </c>
      <c r="E371" s="57"/>
      <c r="F371" s="140">
        <f>IF($C$372=0,"",IF(C371="[For completion]","",C371/$C$372))</f>
        <v>1</v>
      </c>
      <c r="G371" s="140">
        <f>IF($D$372=0,"",IF(D371="[For completion]","",D371/$D$372))</f>
        <v>1</v>
      </c>
    </row>
    <row r="372" customFormat="1">
      <c r="A372" s="51" t="s">
        <v>2389</v>
      </c>
      <c r="B372" s="68" t="s">
        <v>92</v>
      </c>
      <c r="C372" s="133">
        <f>SUM(C368:C371)</f>
        <v>49325.91324751</v>
      </c>
      <c r="D372" s="134">
        <f>SUM(D368:D371)</f>
        <v>216497</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6.76</v>
      </c>
      <c r="H75" s="49"/>
    </row>
    <row r="76">
      <c r="A76" s="51" t="s">
        <v>1405</v>
      </c>
      <c r="B76" s="51" t="s">
        <v>2929</v>
      </c>
      <c r="C76" s="133">
        <v>22.87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0.00029895</v>
      </c>
      <c r="D82" s="148" t="str">
        <f>IF(C82="","","ND2")</f>
        <v>ND2</v>
      </c>
      <c r="E82" s="148" t="str">
        <f>IF(C82="","","ND2")</f>
        <v>ND2</v>
      </c>
      <c r="F82" s="148" t="str">
        <f>IF(C82="","","ND2")</f>
        <v>ND2</v>
      </c>
      <c r="G82" s="148">
        <f>IF(C82="","",C82)</f>
        <v>0.00029895</v>
      </c>
      <c r="H82" s="49"/>
    </row>
    <row r="83">
      <c r="A83" s="51" t="s">
        <v>1412</v>
      </c>
      <c r="B83" s="51" t="s">
        <v>3074</v>
      </c>
      <c r="C83" s="148">
        <v>0.00011711</v>
      </c>
      <c r="D83" s="148" t="str">
        <f>IF(C83="","","ND2")</f>
        <v>ND2</v>
      </c>
      <c r="E83" s="148" t="str">
        <f>IF(C83="","","ND2")</f>
        <v>ND2</v>
      </c>
      <c r="F83" s="148" t="str">
        <f>IF(C83="","","ND2")</f>
        <v>ND2</v>
      </c>
      <c r="G83" s="148">
        <f>IF(C83="","",C83)</f>
        <v>0.00011711</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0.99958394</v>
      </c>
      <c r="D87" s="148" t="str">
        <f>IF(C87="","","ND2")</f>
        <v>ND2</v>
      </c>
      <c r="E87" s="148" t="str">
        <f>IF(C87="","","ND2")</f>
        <v>ND2</v>
      </c>
      <c r="F87" s="148" t="str">
        <f>IF(C87="","","ND2")</f>
        <v>ND2</v>
      </c>
      <c r="G87" s="148">
        <f>IF(C87="","",C87)</f>
        <v>0.99958394</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89D7F-6576-482E-A45B-A9B086C62252}"/>
</file>

<file path=customXml/itemProps2.xml><?xml version="1.0" encoding="utf-8"?>
<ds:datastoreItem xmlns:ds="http://schemas.openxmlformats.org/officeDocument/2006/customXml" ds:itemID="{5C3CD37D-AE41-4133-A7C5-E135FA4424D3}"/>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2024-10-10T10:21:30Z</dcterms:created>
  <dcterms:modified xsi:type="dcterms:W3CDTF">2024-10-10T10:21:30Z</dcterms:modified>
</cp:coreProperties>
</file>