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<sst xmlns="http://schemas.openxmlformats.org/spreadsheetml/2006/main" count="3949" uniqueCount="2805">
  <si>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</si>
  <si>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</si>
  <si>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</si>
  <si>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</si>
  <si>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</si>
  <si>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</si>
  <si>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</si>
  <si>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</si>
  <si>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</si>
  <si>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</si>
  <si>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</si>
  <si>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</si>
  <si>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</si>
  <si>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</si>
  <si>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</si>
  <si>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</si>
  <si>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</si>
  <si>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</si>
  <si>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</si>
  <si>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</si>
  <si>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</si>
  <si>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</si>
  <si>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</si>
  <si>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</si>
  <si>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</si>
  <si>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</si>
  <si>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</si>
  <si>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</si>
  <si>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</si>
  <si>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</si>
  <si>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</si>
  <si>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</si>
  <si>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</si>
  <si>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</si>
  <si>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</si>
  <si>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</si>
  <si>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</si>
  <si>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</si>
  <si>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</si>
  <si>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</si>
  <si>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</si>
  <si>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</si>
  <si>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</si>
  <si>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</si>
  <si>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</si>
  <si>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</si>
  <si>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</si>
  <si>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</si>
  <si>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</si>
  <si>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</si>
  <si>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</si>
  <si>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</si>
  <si>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</si>
  <si>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</si>
  <si>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</si>
  <si>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</si>
  <si>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</si>
  <si>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</si>
  <si>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</si>
  <si>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</si>
  <si>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</si>
  <si>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</si>
  <si>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</si>
  <si>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</si>
  <si>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</si>
  <si>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</si>
  <si>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</si>
  <si>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</si>
  <si>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</si>
  <si>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</si>
  <si>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</si>
  <si>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</si>
  <si>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</si>
  <si>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</si>
  <si>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</si>
  <si>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</si>
  <si>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</si>
  <si>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</si>
  <si>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</si>
  <si>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</si>
  <si>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</si>
  <si>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</si>
  <si>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</si>
  <si>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</si>
  <si>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</si>
  <si>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</si>
  <si>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</si>
  <si>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</si>
  <si>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</si>
  <si>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</si>
  <si>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</si>
  <si>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</si>
  <si>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</si>
  <si>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</si>
  <si>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</si>
  <si>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</si>
  <si>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</si>
  <si>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</si>
  <si>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</si>
  <si>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</si>
  <si>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</si>
  <si>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</si>
  <si>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</si>
  <si>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</si>
  <si>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</si>
  <si>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</si>
  <si>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</si>
  <si>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</si>
  <si>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</si>
  <si>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</si>
  <si>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</si>
  <si>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</si>
  <si>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</si>
  <si>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</si>
  <si>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</si>
  <si>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</si>
  <si>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</si>
  <si>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</si>
  <si>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</si>
  <si>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</si>
  <si>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</si>
  <si>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</si>
  <si>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</si>
  <si>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</si>
  <si>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</si>
  <si>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</si>
  <si>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</si>
  <si>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</si>
  <si>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</si>
  <si>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</si>
  <si>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</si>
  <si>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</si>
  <si>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</si>
  <si>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</si>
  <si>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</si>
  <si>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</si>
  <si>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</si>
  <si>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</si>
  <si>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</si>
  <si>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</si>
  <si>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</si>
  <si>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</si>
  <si>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</si>
  <si>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</si>
  <si>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</si>
  <si>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</si>
  <si>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</si>
  <si>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</si>
  <si>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</si>
  <si>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</si>
  <si>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</si>
  <si>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</si>
  <si>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</si>
  <si>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</si>
  <si>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</si>
  <si>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</si>
  <si>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</si>
  <si>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</si>
  <si>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</si>
  <si>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</si>
  <si>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</si>
  <si>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</si>
  <si>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</si>
  <si>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</si>
  <si>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</si>
  <si>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</si>
  <si>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</si>
  <si>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</si>
  <si>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</si>
  <si>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</si>
  <si>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</si>
  <si>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</si>
  <si>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</si>
  <si>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</si>
  <si>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</si>
  <si>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</si>
  <si>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</si>
  <si>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</si>
  <si>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</si>
  <si>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</si>
  <si>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</si>
  <si>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</si>
  <si>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</si>
  <si>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</si>
  <si>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</si>
  <si>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</si>
  <si>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</si>
  <si>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</si>
  <si>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</si>
  <si>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</si>
  <si>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</si>
  <si>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</si>
  <si>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</si>
  <si>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</si>
  <si>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</si>
  <si>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</si>
  <si>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</si>
  <si>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</si>
  <si>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</si>
  <si>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</si>
  <si>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</si>
  <si>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</si>
  <si>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</si>
  <si>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</si>
  <si>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</si>
  <si>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</si>
  <si>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</si>
  <si>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</si>
  <si>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</si>
  <si>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</si>
  <si>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</si>
  <si>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</si>
  <si>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</si>
  <si>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</si>
  <si>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</si>
  <si>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</si>
  <si>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</si>
  <si>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</si>
  <si>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</si>
  <si>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</si>
  <si>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</si>
  <si>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</si>
  <si>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</si>
  <si>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</si>
  <si>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</si>
  <si>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</si>
  <si>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</si>
  <si>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</si>
  <si>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</si>
  <si>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</si>
  <si>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</si>
  <si>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</si>
  <si>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</si>
  <si>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</si>
  <si>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</si>
  <si>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</si>
  <si>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</si>
  <si>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</si>
  <si>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</si>
  <si>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</si>
  <si>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</si>
  <si>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</si>
  <si>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</si>
  <si>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</si>
  <si>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</si>
  <si>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</si>
  <si>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</si>
  <si>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</si>
  <si>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</si>
  <si>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</si>
  <si>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</si>
  <si>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</si>
  <si>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</si>
  <si>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</si>
  <si>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</si>
  <si>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</si>
  <si>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</si>
  <si>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</si>
  <si>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</si>
  <si>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</si>
  <si>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</si>
  <si>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</si>
  <si>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</si>
  <si>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</si>
  <si>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</si>
  <si>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</si>
  <si>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</si>
  <si>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</si>
  <si>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</si>
  <si>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</si>
  <si>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</si>
  <si>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</si>
  <si>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</si>
  <si>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</si>
  <si>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</si>
  <si>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</si>
  <si>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</si>
  <si>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</si>
  <si>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</si>
  <si>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</si>
  <si>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</si>
  <si>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</si>
  <si>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</si>
  <si>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</si>
  <si>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</si>
  <si>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</si>
  <si>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</si>
  <si>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</si>
  <si>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</si>
  <si>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</si>
  <si>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</si>
  <si>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</si>
  <si>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</si>
  <si>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</si>
  <si>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</si>
  <si>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</si>
  <si>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</si>
  <si>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</si>
  <si>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</si>
  <si>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</si>
  <si>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</si>
  <si>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</si>
  <si>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</si>
  <si>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</si>
  <si>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</si>
  <si>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</si>
  <si>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</si>
  <si>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</si>
  <si>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</si>
  <si>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</si>
  <si>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</si>
  <si>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</si>
  <si>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</si>
  <si>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</si>
  <si>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</si>
  <si>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</si>
  <si>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</si>
  <si>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</si>
  <si>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</si>
  <si>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</si>
  <si>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</si>
  <si>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</si>
  <si>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</si>
  <si>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</si>
  <si>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</si>
  <si>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</si>
  <si>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</si>
  <si>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</si>
  <si>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</si>
  <si>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</si>
  <si>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</si>
  <si>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</si>
  <si>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</si>
  <si>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</si>
  <si>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</si>
  <si>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</si>
  <si>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</si>
  <si>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</si>
  <si>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</si>
  <si>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</si>
  <si>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</si>
  <si>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</si>
  <si>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</si>
  <si>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</si>
  <si>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</si>
  <si>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</si>
  <si>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</si>
  <si>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</si>
  <si>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</si>
  <si>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</si>
  <si>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</si>
  <si>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</si>
  <si>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</si>
  <si>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</si>
  <si>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</si>
  <si>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</si>
  <si>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</si>
  <si>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</si>
  <si>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</si>
  <si>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</si>
  <si>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</si>
  <si>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</si>
  <si>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</si>
  <si>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</si>
  <si>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</si>
  <si>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</si>
  <si>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</si>
  <si>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</si>
  <si>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</si>
  <si>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</si>
  <si>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</si>
  <si>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</si>
  <si>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</si>
  <si>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</si>
  <si>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</si>
  <si>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</si>
  <si>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</si>
  <si>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</si>
  <si>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</si>
  <si>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</si>
  <si>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</si>
  <si>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</si>
  <si>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</si>
  <si>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</si>
  <si>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</si>
  <si>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</si>
  <si>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</si>
  <si>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</si>
  <si>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</si>
  <si>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</si>
  <si>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</si>
  <si>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</si>
  <si>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</si>
  <si>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</si>
  <si>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</si>
  <si>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</si>
  <si>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</si>
  <si>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</si>
  <si>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</si>
  <si>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</si>
  <si>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</si>
  <si>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</si>
  <si>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</si>
  <si>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</si>
  <si>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</si>
  <si>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</si>
  <si>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</si>
  <si>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</si>
  <si>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</si>
  <si>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</si>
  <si>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</si>
  <si>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</si>
  <si>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</si>
  <si>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</si>
  <si>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</si>
  <si>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</si>
  <si>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</si>
  <si>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</si>
  <si>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</si>
  <si>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</si>
  <si>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</si>
  <si>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</si>
  <si>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</si>
  <si>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</si>
  <si>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</si>
  <si>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</si>
  <si>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</si>
  <si>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</si>
  <si>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</si>
  <si>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</si>
  <si>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</si>
  <si>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</si>
  <si>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</si>
  <si>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</si>
  <si>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</si>
  <si>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</si>
  <si>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</si>
  <si>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</si>
  <si>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</si>
  <si>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</si>
  <si>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</si>
  <si>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</si>
  <si>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</si>
  <si>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</si>
  <si>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</si>
  <si>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</si>
  <si>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</si>
  <si>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</si>
  <si>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</si>
  <si>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</si>
  <si>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</si>
  <si>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</si>
  <si>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</si>
  <si>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</si>
  <si>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</si>
  <si>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</si>
  <si>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</si>
  <si>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</si>
  <si>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</si>
  <si>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</si>
  <si>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</si>
  <si>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</si>
  <si>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</si>
  <si>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</si>
  <si>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</si>
  <si>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</si>
  <si>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</si>
  <si>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</si>
  <si>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</si>
  <si>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</si>
  <si>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</si>
  <si>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</si>
  <si>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</si>
  <si>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</si>
  <si>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</si>
  <si>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</si>
  <si>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</si>
  <si>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</si>
  <si>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</si>
  <si>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</si>
  <si>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</si>
  <si>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</si>
  <si>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</si>
  <si>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</si>
  <si>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</si>
  <si>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</si>
  <si>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</si>
  <si>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</si>
  <si>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</si>
  <si>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</si>
  <si>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</si>
  <si>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</si>
  <si>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</si>
  <si>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</si>
  <si>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</si>
  <si>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</si>
  <si>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</si>
  <si>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</si>
  <si>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</si>
  <si>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</si>
  <si>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</si>
  <si>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</si>
  <si>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</si>
  <si>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</si>
  <si>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</si>
  <si>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</si>
  <si>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</si>
  <si>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</si>
  <si>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</si>
  <si>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</si>
  <si>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</si>
  <si>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</si>
  <si>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</si>
  <si>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</si>
  <si>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</si>
  <si>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</si>
  <si>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</si>
  <si>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</si>
  <si>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</si>
  <si>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</si>
  <si>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</si>
  <si>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</si>
  <si>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</si>
  <si>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</si>
  <si>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</si>
  <si>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</si>
  <si>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</si>
  <si>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</si>
  <si>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</si>
  <si>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</si>
  <si>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</si>
  <si>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</si>
  <si>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</si>
  <si>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</si>
  <si>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</si>
  <si>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</si>
  <si>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</si>
  <si>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</si>
  <si>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</si>
  <si>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</si>
  <si>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</si>
  <si>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</si>
  <si>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</si>
  <si>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</si>
  <si>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</si>
  <si>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</si>
  <si>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</si>
  <si>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</si>
  <si>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</si>
  <si>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</si>
  <si>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</si>
  <si>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</si>
  <si>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</si>
  <si>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</si>
  <si>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</si>
  <si>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</si>
  <si>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</si>
  <si>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</si>
  <si>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</si>
  <si>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</si>
  <si>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</si>
  <si>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</si>
  <si>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</si>
  <si>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</si>
  <si>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</si>
  <si>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</si>
  <si>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</si>
  <si>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</si>
  <si>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</si>
  <si>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</si>
  <si>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</si>
  <si>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</si>
  <si>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</si>
  <si>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</si>
  <si>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</si>
  <si>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</si>
  <si>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</si>
  <si>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</si>
  <si>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</si>
  <si>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</si>
  <si>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</si>
  <si>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</si>
  <si>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</si>
  <si>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</si>
  <si>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</si>
  <si>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</si>
  <si>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</si>
  <si>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</si>
  <si>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</si>
  <si>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</si>
  <si>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</si>
  <si>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</si>
  <si>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</si>
  <si>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</si>
  <si>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</si>
  <si>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</si>
  <si>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</si>
  <si>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</si>
  <si>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</si>
  <si>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</si>
  <si>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</si>
  <si>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</si>
  <si>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</si>
  <si>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</si>
  <si>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</si>
  <si>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</si>
  <si>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</si>
  <si>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</si>
  <si>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</si>
  <si>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</si>
  <si>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</si>
  <si>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</si>
  <si>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</si>
  <si>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</si>
  <si>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</si>
  <si>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</si>
  <si>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</si>
  <si>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</si>
  <si>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</si>
  <si>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</si>
  <si>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</si>
  <si>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</si>
  <si>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</si>
  <si>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</si>
  <si>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</si>
  <si>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</si>
  <si>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</si>
  <si>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</si>
  <si>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</si>
  <si>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</si>
  <si>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</si>
  <si>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</si>
  <si>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</si>
  <si>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</si>
  <si>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</si>
  <si>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</si>
  <si>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</si>
  <si>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</si>
  <si>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</si>
  <si>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</si>
  <si>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</si>
  <si>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</si>
  <si>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</si>
  <si>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</si>
  <si>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</si>
  <si>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</si>
  <si>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</si>
  <si>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</si>
  <si>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</si>
  <si>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</si>
  <si>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</si>
  <si>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</si>
  <si>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</si>
  <si>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</si>
  <si>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</si>
  <si>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</si>
  <si>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</si>
  <si>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</si>
  <si>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</si>
  <si>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</si>
  <si>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</si>
  <si>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</si>
  <si>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</si>
  <si>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</si>
  <si>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</si>
  <si>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</si>
  <si>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</si>
  <si>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</si>
  <si>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</si>
  <si>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</si>
  <si>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</si>
  <si>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</si>
  <si>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</si>
  <si>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</si>
  <si>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</si>
  <si>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</si>
  <si>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</si>
  <si>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</si>
  <si>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</si>
  <si>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</si>
  <si>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</si>
  <si>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</si>
  <si>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</si>
  <si>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</si>
  <si>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</si>
  <si>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</si>
  <si>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</si>
  <si>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</si>
  <si>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</si>
  <si>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</si>
  <si>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</si>
  <si>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</si>
  <si>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</si>
  <si>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</si>
  <si>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</si>
  <si>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</si>
  <si>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</si>
  <si>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</si>
  <si>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</si>
  <si>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</si>
  <si>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</si>
  <si>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</si>
  <si>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</si>
  <si>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</si>
  <si>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</si>
  <si>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</si>
  <si>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</si>
  <si>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</si>
  <si>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</si>
  <si>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</si>
  <si>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</si>
  <si>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</si>
  <si>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</si>
  <si>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</si>
  <si>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</si>
  <si>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</si>
  <si>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</si>
  <si>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</si>
  <si>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</si>
  <si>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</si>
  <si>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</si>
  <si>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</si>
  <si>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</si>
  <si>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</si>
  <si>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</si>
  <si>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</si>
  <si>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</si>
  <si>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</si>
  <si>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</si>
  <si>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</si>
  <si>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</si>
  <si>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</si>
  <si>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</si>
  <si>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</si>
  <si>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</si>
  <si>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</si>
  <si>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</si>
  <si>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</si>
  <si>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</si>
  <si>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</si>
  <si>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</si>
  <si>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</si>
  <si>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</si>
  <si>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</si>
  <si>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</si>
  <si>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</si>
  <si>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</si>
  <si>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</si>
  <si>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</si>
  <si>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</si>
  <si>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</si>
  <si>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</si>
  <si>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</si>
  <si>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</si>
  <si>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</si>
  <si>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</si>
  <si>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</si>
  <si>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</si>
  <si>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</si>
  <si>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</si>
  <si>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</si>
  <si>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</si>
  <si>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</si>
  <si>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</si>
  <si>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</si>
  <si>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</si>
  <si>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</si>
  <si>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</si>
  <si>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</si>
  <si>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</si>
  <si>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</si>
  <si>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</si>
  <si>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</si>
  <si>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</si>
  <si>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</si>
  <si>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</si>
  <si>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</si>
  <si>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</si>
  <si>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</si>
  <si>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</si>
  <si>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</si>
  <si>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</si>
  <si>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</si>
  <si>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</si>
  <si>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</si>
  <si>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</si>
  <si>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</si>
  <si>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</si>
  <si>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</si>
  <si>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</si>
  <si>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</si>
  <si>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</si>
  <si>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</si>
  <si>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</si>
  <si>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</si>
  <si>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</si>
  <si>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</si>
  <si>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</si>
  <si>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</si>
  <si>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</si>
  <si>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</si>
  <si>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</si>
  <si>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</si>
  <si>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</si>
  <si>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</si>
  <si>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</si>
  <si>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</si>
  <si>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</si>
  <si>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</si>
  <si>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</si>
  <si>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</si>
  <si>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</si>
  <si>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</si>
  <si>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</si>
  <si>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</si>
  <si>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</si>
  <si>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</si>
  <si>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</si>
  <si>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</si>
  <si>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</si>
  <si>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</si>
  <si>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</si>
  <si>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</si>
  <si>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</si>
  <si>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</si>
  <si>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</si>
  <si>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</si>
  <si>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</si>
  <si>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</si>
  <si>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</si>
  <si>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</si>
  <si>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</si>
  <si>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</si>
  <si>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</si>
  <si>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</si>
  <si>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</si>
  <si>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</si>
  <si>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</si>
  <si>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</si>
  <si>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</si>
  <si>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</si>
  <si>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</si>
  <si>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</si>
  <si>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</si>
  <si>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</si>
  <si>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</si>
  <si>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</si>
  <si>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</si>
  <si>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</si>
  <si>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</si>
  <si>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</si>
  <si>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</si>
  <si>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</si>
  <si>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</si>
  <si>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</si>
  <si>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</si>
  <si>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</si>
  <si>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</si>
  <si>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</si>
  <si>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</si>
  <si>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</si>
  <si>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</si>
  <si>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</si>
  <si>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</si>
  <si>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</si>
  <si>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</si>
  <si>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</si>
  <si>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</si>
  <si>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</si>
  <si>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</si>
  <si>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</si>
  <si>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</si>
  <si>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</si>
  <si>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</si>
  <si>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</si>
  <si>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</si>
  <si>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</si>
  <si>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</si>
  <si>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</si>
  <si>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</si>
  <si>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</si>
  <si>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</si>
  <si>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</si>
  <si>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</si>
  <si>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</si>
  <si>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</si>
  <si>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</si>
  <si>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</si>
  <si>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</si>
  <si>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</si>
  <si>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</si>
  <si>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</si>
  <si>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</si>
  <si>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</si>
  <si>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</si>
  <si>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</si>
  <si>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</si>
  <si>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</si>
  <si>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</si>
  <si>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</si>
  <si>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</si>
  <si>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</si>
  <si>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</si>
  <si>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</si>
  <si>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</si>
  <si>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</si>
  <si>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</si>
  <si>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</si>
  <si>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</si>
  <si>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</si>
  <si>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</si>
  <si>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</si>
  <si>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</si>
  <si>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</si>
  <si>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</si>
  <si>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</si>
  <si>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</si>
  <si>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</si>
  <si>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</si>
  <si>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</si>
  <si>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</si>
  <si>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</si>
  <si>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</si>
  <si>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</si>
  <si>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</si>
  <si>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</si>
  <si>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</si>
  <si>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</si>
  <si>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</si>
  <si>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</si>
  <si>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</si>
  <si>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</si>
  <si>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</si>
  <si>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</si>
  <si>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</si>
  <si>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</si>
  <si>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</si>
  <si>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</si>
  <si>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</si>
  <si>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</si>
  <si>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</si>
  <si>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</si>
  <si>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</si>
  <si>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</si>
  <si>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</si>
  <si>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</si>
  <si>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</si>
  <si>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</si>
  <si>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</si>
  <si>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</si>
  <si>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</si>
  <si>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</si>
  <si>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</si>
  <si>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</si>
  <si>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</si>
  <si>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</si>
  <si>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</si>
  <si>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</si>
  <si>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</si>
  <si>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</si>
  <si>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</si>
  <si>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</si>
  <si>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</si>
  <si>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</si>
  <si>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</si>
  <si>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</si>
  <si>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</si>
  <si>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</si>
  <si>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</si>
  <si>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</si>
  <si>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</si>
  <si>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</si>
  <si>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</si>
  <si>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</si>
  <si>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</si>
  <si>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</si>
  <si>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</si>
  <si>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</si>
  <si>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</si>
  <si>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</si>
  <si>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</si>
  <si>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</si>
  <si>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</si>
  <si>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</si>
  <si>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</si>
  <si>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</si>
  <si>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</si>
  <si>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</si>
  <si>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</si>
  <si>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</si>
  <si>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</si>
  <si>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</si>
  <si>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</si>
  <si>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</si>
  <si>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</si>
  <si>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</si>
  <si>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</si>
  <si>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</si>
  <si>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</si>
  <si>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</si>
  <si>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</si>
  <si>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</si>
  <si>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</si>
  <si>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</si>
  <si>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</si>
  <si>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</si>
  <si>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</si>
  <si>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</si>
  <si>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</si>
  <si>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</si>
  <si>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</si>
  <si>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</si>
  <si>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</si>
  <si>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</si>
  <si>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</si>
  <si>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</si>
  <si>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</si>
  <si>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</si>
  <si>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</si>
  <si>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</si>
  <si>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</si>
  <si>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</si>
  <si>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</si>
  <si>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</si>
  <si>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</si>
  <si>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</si>
  <si>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</si>
  <si>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</si>
  <si>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</si>
  <si>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</si>
  <si>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</si>
  <si>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</si>
  <si>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</si>
  <si>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</si>
  <si>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</si>
  <si>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</si>
  <si>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</si>
  <si>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</si>
  <si>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</si>
  <si>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</si>
  <si>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</si>
  <si>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</si>
  <si>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</si>
  <si>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</si>
  <si>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</si>
  <si>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</si>
  <si>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</si>
  <si>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</si>
  <si>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</si>
  <si>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</si>
  <si>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</si>
  <si>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</si>
  <si>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</si>
  <si>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</si>
  <si>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</si>
  <si>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</si>
  <si>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</si>
  <si>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</si>
  <si>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</si>
  <si>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</si>
  <si>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</si>
  <si>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</si>
  <si>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</si>
  <si>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</si>
  <si>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</si>
  <si>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</si>
  <si>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</si>
  <si>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</si>
  <si>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</si>
  <si>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</si>
  <si>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</si>
  <si>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</si>
  <si>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</si>
  <si>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</si>
  <si>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</si>
  <si>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</si>
  <si>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</si>
  <si>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</si>
  <si>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</si>
  <si>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</si>
  <si>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</si>
  <si>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</si>
  <si>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</si>
  <si>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</si>
  <si>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</si>
  <si>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</si>
  <si>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</si>
  <si>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</si>
  <si>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</si>
  <si>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</si>
  <si>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</si>
  <si>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</si>
  <si>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</si>
  <si>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</si>
  <si>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</si>
  <si>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</si>
  <si>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</si>
  <si>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</si>
  <si>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</si>
  <si>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</si>
  <si>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</si>
  <si>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</si>
  <si>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</si>
  <si>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</si>
  <si>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</si>
  <si>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</si>
  <si>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</si>
  <si>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</si>
  <si>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</si>
  <si>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</si>
  <si>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</si>
  <si>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</si>
  <si>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</si>
  <si>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</si>
  <si>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</si>
  <si>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</si>
  <si>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</si>
  <si>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</si>
  <si>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</si>
  <si>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</si>
  <si>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</si>
  <si>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</si>
  <si>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</si>
  <si>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</si>
  <si>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</si>
  <si>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</si>
  <si>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</si>
  <si>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</si>
  <si>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</si>
  <si>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</si>
  <si>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</si>
  <si>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</si>
  <si>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</si>
  <si>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</si>
  <si>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</si>
  <si>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</si>
  <si>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</si>
  <si>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</si>
  <si>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</si>
  <si>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</si>
  <si>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</si>
  <si>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</si>
  <si>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</si>
  <si>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</si>
  <si>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</si>
  <si>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</si>
  <si>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</si>
  <si>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</si>
  <si>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</si>
  <si>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</si>
  <si>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</si>
  <si>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</si>
  <si>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</si>
  <si>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</si>
  <si>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</si>
  <si>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</si>
  <si>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</si>
  <si>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</si>
  <si>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</si>
  <si>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</si>
  <si>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</si>
  <si>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</si>
  <si>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</si>
  <si>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</si>
  <si>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</si>
  <si>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</si>
  <si>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</si>
  <si>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</si>
  <si>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</si>
  <si>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</si>
  <si>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</si>
  <si>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</si>
  <si>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</si>
  <si>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</si>
  <si>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</si>
  <si>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</si>
  <si>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</si>
  <si>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</si>
  <si>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</si>
  <si>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</si>
  <si>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</si>
  <si>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</si>
  <si>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</si>
  <si>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</si>
  <si>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</si>
  <si>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</si>
  <si>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</si>
  <si>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</si>
  <si>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</si>
  <si>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</si>
  <si>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</si>
  <si>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</si>
  <si>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</si>
  <si>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</si>
  <si>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</si>
  <si>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</si>
  <si>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</si>
  <si>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</si>
  <si>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</si>
  <si>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</si>
  <si>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</si>
  <si>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</si>
  <si>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</si>
  <si>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</si>
  <si>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</si>
  <si>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</si>
  <si>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</si>
  <si>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</si>
  <si>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</si>
  <si>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</si>
  <si>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</si>
  <si>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</si>
  <si>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</si>
  <si>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</si>
  <si>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</si>
  <si>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</si>
  <si>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</si>
  <si>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</si>
  <si>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</si>
  <si>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</si>
  <si>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</si>
  <si>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</si>
  <si>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</si>
  <si>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</si>
  <si>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</si>
  <si>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</si>
  <si>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</si>
  <si>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</si>
  <si>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</si>
  <si>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</si>
  <si>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</si>
  <si>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</si>
  <si>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</si>
  <si>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</si>
  <si>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</si>
  <si>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</si>
  <si>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</si>
  <si>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</si>
  <si>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</si>
  <si>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</si>
  <si>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</si>
  <si>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</si>
  <si>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</si>
  <si>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</si>
  <si>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</si>
  <si>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</si>
  <si>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</si>
  <si>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</si>
  <si>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</si>
  <si>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</si>
  <si>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</si>
  <si>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</si>
  <si>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</si>
  <si>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</si>
  <si>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</si>
  <si>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</si>
  <si>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</si>
  <si>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</si>
  <si>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</si>
  <si>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</si>
  <si>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</si>
  <si>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</si>
  <si>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</si>
  <si>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</si>
  <si>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</si>
  <si>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</si>
  <si>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</si>
  <si>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</si>
  <si>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</si>
  <si>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</si>
  <si>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</si>
  <si>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</si>
  <si>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</si>
  <si>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</si>
  <si>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</si>
  <si>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</si>
  <si>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</si>
  <si>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</si>
  <si>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</si>
  <si>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</si>
  <si>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</si>
  <si>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</si>
  <si>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</si>
  <si>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</si>
  <si>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</si>
  <si>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</si>
  <si>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</si>
  <si>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</si>
  <si>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</si>
  <si>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</si>
  <si>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</si>
  <si>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</si>
  <si>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</si>
  <si>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</si>
  <si>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</si>
  <si>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</si>
  <si>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</si>
  <si>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</si>
  <si>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</si>
  <si>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</si>
  <si>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</si>
  <si>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</si>
  <si>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</si>
  <si>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</si>
  <si>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</si>
  <si>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</si>
  <si>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</si>
  <si>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</si>
  <si>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</si>
  <si>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</si>
  <si>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</si>
  <si>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</si>
  <si>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</si>
  <si>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</si>
  <si>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</si>
  <si>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</si>
  <si>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</si>
  <si>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</si>
  <si>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</si>
  <si>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</si>
  <si>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</si>
  <si>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</si>
  <si>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</si>
  <si>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</si>
  <si>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</si>
  <si>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</si>
  <si>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</si>
  <si>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</si>
  <si>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</si>
  <si>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</si>
  <si>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</si>
  <si>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</si>
  <si>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</si>
  <si>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</si>
  <si>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</si>
  <si>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</si>
  <si>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</si>
  <si>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</si>
  <si>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</si>
  <si>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</si>
  <si>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</si>
  <si>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</si>
  <si>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</si>
  <si>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</si>
  <si>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</si>
  <si>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</si>
  <si>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</si>
  <si>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</si>
  <si>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</si>
  <si>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</si>
  <si>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</si>
  <si>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</si>
  <si>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</si>
  <si>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</si>
  <si>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</si>
  <si>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</si>
  <si>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</si>
  <si>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</si>
  <si>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</si>
  <si>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</si>
  <si>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</si>
  <si>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</si>
  <si>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</si>
  <si>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</si>
  <si>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</si>
  <si>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</si>
  <si>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</si>
  <si>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</si>
  <si>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</si>
  <si>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</si>
  <si>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</si>
  <si>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</si>
  <si>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</si>
  <si>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</si>
  <si>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</si>
  <si>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</si>
  <si>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</si>
  <si>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</si>
  <si>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</si>
  <si>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</si>
  <si>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</si>
  <si>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</si>
  <si>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</si>
  <si>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</si>
  <si>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</si>
  <si>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</si>
  <si>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</si>
  <si>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</si>
  <si>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</si>
  <si>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</si>
  <si>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</si>
  <si>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</si>
  <si>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</si>
  <si>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</si>
  <si>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</si>
  <si>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</si>
  <si>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</si>
  <si>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</si>
  <si>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</si>
  <si>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</si>
  <si>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</si>
  <si>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</si>
  <si>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</si>
  <si>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</si>
  <si>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</si>
  <si>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</si>
  <si>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</si>
  <si>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</si>
  <si>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</si>
  <si>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</si>
  <si>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</si>
  <si>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</si>
  <si>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</si>
  <si>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</si>
  <si>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</si>
  <si>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</si>
  <si>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</si>
  <si>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</si>
  <si>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</si>
  <si>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</si>
  <si>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</si>
  <si>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</si>
  <si>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</si>
  <si>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</si>
  <si>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</si>
  <si>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</si>
  <si>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</si>
  <si>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</si>
  <si>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</si>
  <si>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</si>
  <si>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</si>
  <si>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</si>
  <si>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</si>
  <si>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</si>
  <si>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</si>
  <si>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</si>
  <si>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</si>
  <si>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</si>
  <si>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</si>
  <si>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</si>
  <si>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</si>
  <si>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</si>
  <si>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</si>
  <si>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</si>
  <si>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</si>
  <si>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</si>
  <si>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</si>
  <si>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</si>
  <si>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</si>
  <si>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</si>
  <si>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</si>
  <si>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</si>
  <si>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</si>
  <si>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</si>
  <si>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</si>
  <si>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</si>
  <si>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</si>
  <si>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</si>
  <si>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</si>
  <si>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</si>
  <si>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</si>
  <si>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</si>
  <si>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</si>
  <si>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</si>
  <si>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</si>
  <si>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</si>
  <si>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</si>
  <si>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</si>
  <si>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</si>
  <si>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</si>
  <si>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</si>
  <si>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</si>
  <si>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</si>
  <si>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</si>
  <si>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</si>
  <si>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</si>
  <si>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</si>
  <si>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</si>
  <si>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</si>
  <si>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</si>
  <si>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</si>
  <si>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</si>
  <si>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</si>
  <si>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</si>
  <si>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</si>
  <si>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</si>
  <si>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</si>
  <si>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</si>
  <si>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</si>
  <si>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</si>
  <si>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</si>
  <si>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</si>
  <si>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</si>
  <si>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</si>
  <si>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</si>
  <si>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</si>
  <si>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</si>
  <si>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</si>
  <si>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</si>
  <si>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</si>
  <si>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</si>
  <si>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</si>
  <si>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</si>
  <si>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</si>
  <si>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</si>
  <si>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</si>
  <si>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</si>
  <si>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</si>
  <si>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</si>
  <si>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</si>
  <si>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</si>
  <si>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</si>
  <si>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</si>
  <si>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</si>
  <si>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</si>
  <si>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</si>
  <si>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</si>
  <si>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</si>
  <si>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</si>
  <si>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</si>
  <si>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</si>
  <si>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</si>
  <si>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</si>
  <si>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</si>
  <si>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</si>
  <si>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</si>
  <si>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</si>
  <si>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</si>
  <si>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</si>
  <si>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</si>
  <si>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</si>
  <si>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</si>
  <si>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</si>
  <si>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</si>
  <si>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</si>
  <si>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</si>
  <si>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</si>
  <si>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</si>
  <si>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</si>
  <si>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</si>
  <si>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</si>
  <si>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</si>
  <si>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</si>
  <si>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</si>
  <si>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</si>
  <si>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</si>
  <si>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</si>
  <si>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</si>
  <si>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</si>
  <si>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</si>
  <si>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</si>
  <si>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</si>
  <si>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</si>
  <si>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</si>
  <si>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</si>
  <si>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</si>
  <si>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</si>
  <si>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</si>
  <si>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</si>
  <si>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</si>
  <si>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</si>
  <si>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</si>
  <si>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</si>
  <si>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</si>
  <si>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</si>
  <si>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</si>
  <si>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</si>
  <si>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</si>
  <si>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</si>
  <si>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</si>
  <si>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</si>
  <si>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</si>
  <si>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</si>
  <si>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</si>
  <si>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</si>
  <si>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</si>
  <si>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</si>
  <si>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</si>
  <si>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</si>
  <si>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</si>
  <si>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</si>
  <si>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</si>
  <si>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</si>
  <si>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</si>
  <si>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</si>
  <si>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</si>
  <si>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</si>
  <si>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</si>
  <si>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</si>
  <si>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</si>
  <si>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</si>
  <si>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</si>
  <si>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</si>
  <si>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</si>
  <si>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</si>
  <si>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</si>
  <si>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</si>
  <si>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</si>
  <si>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</si>
  <si>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</si>
  <si>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</si>
  <si>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</si>
  <si>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</si>
  <si>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</si>
  <si>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</si>
  <si>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</si>
  <si>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</si>
  <si>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</si>
  <si>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</si>
  <si>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</si>
  <si>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</si>
  <si>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</si>
  <si>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</si>
  <si>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</si>
  <si>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</si>
  <si>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</si>
  <si>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</si>
  <si>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</si>
  <si>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</si>
  <si>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</si>
  <si>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</si>
  <si>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</si>
  <si>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</si>
  <si>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</si>
  <si>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</si>
  <si>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</si>
  <si>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</si>
  <si>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</si>
  <si>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</si>
  <si>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</si>
  <si>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</si>
  <si>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</si>
  <si>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</si>
  <si>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</si>
  <si>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</si>
  <si>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</si>
  <si>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</si>
  <si>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</si>
  <si>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</si>
  <si>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</si>
  <si>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</si>
  <si>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</si>
  <si>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</si>
  <si>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</si>
  <si>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</si>
  <si>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</si>
  <si>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</si>
  <si>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</si>
  <si>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</si>
  <si>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</si>
  <si>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</si>
  <si>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</si>
  <si>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</si>
  <si>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</si>
  <si>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</si>
  <si>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</si>
  <si>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</si>
  <si>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</si>
  <si>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</si>
  <si>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</si>
  <si>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</si>
  <si>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</si>
  <si>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</si>
  <si>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</si>
  <si>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</si>
  <si>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</si>
  <si>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</si>
  <si>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</si>
  <si>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</si>
  <si>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</si>
  <si>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</si>
  <si>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</si>
  <si>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</si>
  <si>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</si>
  <si>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</si>
  <si>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</si>
  <si>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</si>
  <si>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</si>
  <si>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</si>
  <si>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</si>
  <si>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</si>
  <si>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</si>
  <si>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</si>
  <si>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</si>
  <si>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</si>
  <si>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</si>
  <si>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</si>
  <si>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</si>
  <si>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</si>
  <si>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</si>
  <si>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</si>
  <si>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</si>
  <si>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</si>
  <si>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</si>
  <si>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</si>
  <si>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</si>
  <si>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</si>
  <si>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</si>
  <si>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</si>
  <si>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</si>
  <si>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</si>
  <si>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</si>
  <si>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</si>
  <si>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</si>
  <si>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</si>
  <si>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</si>
  <si>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</si>
  <si>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</si>
  <si>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</si>
  <si>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</si>
  <si>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</si>
  <si>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</si>
  <si>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</si>
  <si>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</si>
  <si>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</si>
  <si>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</si>
  <si>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</si>
  <si>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</si>
  <si>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</si>
  <si>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</si>
  <si>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</si>
  <si>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</si>
  <si>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</si>
  <si>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</si>
  <si>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</si>
  <si>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</si>
  <si>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</si>
  <si>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</si>
  <si>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</si>
  <si>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</si>
  <si>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</si>
  <si>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</si>
  <si>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</si>
  <si>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</si>
  <si>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</si>
  <si>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</si>
  <si>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</si>
  <si>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</si>
  <si>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</si>
  <si>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</si>
  <si>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</si>
  <si>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</si>
  <si>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</si>
  <si>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</si>
  <si>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</si>
  <si>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</si>
  <si>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</si>
  <si>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</si>
  <si>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</si>
  <si>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</si>
  <si>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</si>
  <si>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</si>
  <si>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</si>
  <si>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</si>
  <si>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</si>
  <si>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</si>
  <si>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</si>
  <si>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</si>
  <si>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</si>
  <si>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</si>
  <si>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</si>
  <si>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</si>
  <si>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</si>
  <si>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</si>
  <si>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</si>
  <si>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</si>
  <si>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</si>
  <si>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</si>
  <si>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</si>
  <si>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</si>
  <si>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</si>
  <si>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</si>
  <si>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</si>
  <si>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</si>
  <si>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</si>
  <si>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</si>
  <si>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</si>
  <si>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</si>
  <si>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</si>
  <si>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</si>
  <si>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</si>
  <si>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</si>
  <si>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</si>
  <si>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</si>
  <si>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</si>
  <si>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</si>
  <si>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</si>
  <si>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</si>
  <si>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</si>
  <si>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</si>
  <si>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</si>
  <si>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</si>
  <si>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</si>
  <si>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</si>
  <si>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</si>
  <si>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</si>
  <si>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</si>
  <si>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</si>
  <si>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</si>
  <si>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</si>
  <si>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</si>
  <si>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</si>
  <si>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</si>
  <si>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</si>
  <si>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</si>
  <si>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</si>
  <si>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</si>
  <si>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</si>
  <si>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</si>
  <si>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</si>
  <si>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</si>
  <si>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</si>
  <si>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</si>
  <si>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</si>
  <si>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</si>
  <si>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</si>
  <si>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</si>
  <si>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</si>
  <si>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</si>
  <si>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</si>
  <si>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</si>
  <si>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</si>
  <si>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</si>
  <si>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</si>
  <si>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</si>
  <si>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</si>
  <si>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</si>
  <si>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</si>
  <si>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</si>
  <si>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</si>
  <si>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</si>
  <si>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</si>
  <si>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</si>
  <si>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</si>
  <si>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</si>
  <si>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</si>
  <si>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</si>
  <si>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</si>
  <si>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</si>
  <si>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</si>
  <si>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</si>
  <si>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</si>
  <si>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</si>
  <si>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</si>
  <si>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</si>
  <si>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</si>
  <si>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</si>
  <si>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</si>
  <si>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</si>
  <si>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</si>
  <si>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</si>
  <si>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</si>
  <si>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</si>
  <si>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</si>
  <si>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</si>
  <si>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</si>
  <si>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</si>
  <si>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</si>
  <si>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</si>
  <si>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</si>
  <si>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</si>
  <si>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</si>
  <si>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</si>
  <si>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</si>
  <si>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</si>
  <si>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</si>
  <si>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</si>
  <si>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</si>
  <si>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</si>
  <si>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</si>
  <si>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</si>
  <si>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</si>
  <si>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</si>
  <si>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</si>
  <si>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</si>
  <si>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</si>
  <si>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</si>
  <si>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</si>
  <si>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</si>
  <si>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</si>
  <si>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</si>
  <si>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</si>
  <si>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</si>
  <si>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</si>
  <si>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</si>
  <si>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</si>
  <si>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</si>
  <si>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</si>
  <si>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</si>
  <si>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</si>
  <si>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</si>
  <si>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</si>
  <si>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</si>
  <si>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</si>
  <si>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</si>
  <si>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</si>
  <si>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</si>
  <si>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</si>
  <si>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</si>
  <si>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</si>
  <si>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</si>
  <si>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</si>
  <si>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</si>
  <si>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</si>
  <si>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</si>
  <si>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</si>
  <si>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</si>
  <si>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</si>
  <si>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</si>
  <si>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</si>
  <si>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</si>
  <si>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</si>
  <si>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</si>
  <si>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</si>
  <si>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</si>
  <si>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</si>
  <si>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</si>
  <si>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</si>
  <si>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</si>
  <si>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</si>
  <si>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</si>
  <si>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</si>
  <si>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</si>
  <si>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</si>
  <si>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</si>
  <si>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</si>
  <si>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</si>
  <si>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</si>
  <si>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</si>
  <si>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</si>
  <si>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</si>
  <si>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</si>
  <si>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</si>
  <si>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</si>
  <si>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</si>
  <si>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</si>
  <si>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</si>
  <si>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</si>
  <si>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</si>
  <si>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</si>
  <si>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</si>
  <si>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</si>
  <si>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</si>
  <si>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</si>
  <si>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</si>
  <si>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</si>
  <si>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</si>
  <si>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</si>
  <si>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</si>
  <si>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</si>
  <si>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</si>
  <si>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</si>
  <si>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</si>
  <si>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</si>
  <si>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</si>
  <si>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</si>
  <si>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</si>
  <si>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</si>
  <si>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</si>
  <si>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</si>
  <si>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</si>
  <si>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</si>
  <si>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</si>
  <si>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</si>
  <si>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</si>
  <si>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</si>
  <si>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</si>
  <si>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</si>
  <si>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</si>
  <si>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</si>
  <si>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</si>
  <si>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</si>
  <si>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</si>
  <si>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</si>
  <si>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</si>
  <si>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</si>
  <si>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</si>
  <si>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</si>
  <si>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</si>
  <si>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</si>
  <si>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</si>
  <si>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</si>
  <si>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</si>
  <si>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</si>
  <si>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</si>
  <si>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</si>
  <si>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</si>
  <si>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</si>
  <si>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</si>
  <si>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</si>
  <si>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</si>
  <si>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</si>
  <si>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</si>
  <si>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</si>
  <si>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</si>
  <si>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</si>
  <si>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</si>
  <si>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</si>
  <si>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</si>
  <si>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</si>
  <si>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</si>
  <si>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</si>
  <si>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</si>
  <si>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</si>
  <si>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</si>
  <si>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</si>
  <si>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</si>
  <si>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</si>
  <si>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</si>
  <si>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</si>
  <si>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</si>
  <si>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</si>
  <si>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</si>
  <si>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</si>
  <si>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</si>
  <si>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</si>
  <si>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</si>
  <si>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</si>
  <si>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</si>
  <si>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</si>
  <si>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</si>
  <si>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</si>
  <si>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</si>
  <si>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</si>
  <si>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</si>
  <si>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</si>
  <si>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</si>
  <si>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</si>
  <si>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</si>
  <si>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</si>
  <si>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</si>
  <si>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</si>
  <si>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</si>
  <si>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</si>
  <si>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</si>
  <si>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</si>
  <si>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</si>
  <si>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</si>
  <si>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</si>
  <si>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</si>
  <si>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</si>
  <si>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</si>
  <si>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</si>
  <si>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</si>
  <si>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</si>
  <si>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</si>
  <si>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</si>
  <si>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</si>
  <si>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</si>
  <si>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</si>
  <si>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</si>
  <si>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</si>
  <si>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</si>
  <si>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</si>
  <si>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</si>
  <si>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</si>
  <si>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</si>
  <si>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</si>
  <si>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</si>
  <si>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</si>
  <si>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</si>
  <si>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</si>
  <si>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</si>
  <si>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</si>
  <si>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</si>
  <si>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</si>
  <si>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</si>
  <si>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</si>
  <si>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</si>
  <si>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</si>
  <si>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</si>
  <si>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</si>
  <si>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</si>
  <si>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</si>
  <si>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</si>
  <si>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</si>
  <si>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</si>
  <si>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</si>
  <si>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</si>
  <si>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</si>
  <si>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</si>
  <si>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</si>
  <si>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</si>
  <si>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</si>
  <si>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</si>
  <si>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</si>
  <si>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</si>
  <si>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</si>
  <si>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</si>
  <si>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</si>
  <si>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</si>
  <si>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</si>
  <si>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</si>
  <si>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</si>
  <si>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</si>
  <si>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</si>
  <si>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</si>
  <si>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</si>
  <si>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</si>
  <si>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</si>
  <si>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</si>
  <si>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</si>
  <si>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</si>
  <si>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</si>
  <si>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</si>
  <si>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</si>
  <si>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</si>
  <si>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</si>
  <si>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</si>
  <si>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</si>
  <si>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</si>
  <si>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</si>
  <si>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</si>
  <si>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</si>
  <si>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</si>
  <si>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</si>
  <si>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</si>
  <si>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</si>
  <si>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</si>
  <si>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</si>
  <si>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</si>
  <si>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</si>
  <si>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</si>
  <si>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</si>
  <si>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</si>
  <si>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</si>
  <si>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</si>
  <si>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</si>
  <si>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</si>
  <si>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</si>
  <si>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</si>
  <si>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</si>
  <si>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</si>
  <si>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</si>
  <si>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</si>
  <si>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</si>
  <si>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</si>
  <si>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</si>
  <si>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</si>
  <si>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</si>
  <si>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</si>
  <si>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</si>
  <si>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</si>
  <si>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</si>
  <si>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</si>
  <si>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</si>
  <si>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</si>
  <si>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</si>
  <si>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</si>
  <si>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</si>
  <si>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</si>
  <si>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</si>
  <si>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</si>
  <si>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</si>
  <si>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</si>
  <si>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</si>
  <si>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</si>
  <si>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</si>
  <si>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</si>
  <si>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</si>
  <si>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</si>
  <si>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</si>
  <si>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</si>
  <si>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</si>
  <si>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</si>
  <si>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</si>
  <si>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</si>
  <si>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</si>
  <si>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</si>
  <si>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</si>
  <si>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</si>
  <si>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</si>
  <si>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</si>
  <si>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</si>
  <si>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</si>
  <si>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</si>
  <si>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</si>
  <si>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</si>
  <si>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</si>
  <si>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</si>
  <si>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</si>
  <si>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</si>
  <si>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</si>
  <si>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</si>
  <si>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</si>
  <si>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</si>
  <si>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</si>
  <si>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</si>
  <si>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</si>
  <si>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</si>
  <si>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</si>
  <si>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</si>
  <si>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</si>
  <si>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</si>
  <si>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</si>
  <si>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</si>
  <si>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</si>
  <si>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</si>
  <si>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</si>
  <si>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</si>
  <si>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</si>
  <si>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</si>
  <si>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</si>
  <si>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</si>
  <si>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</si>
  <si>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</si>
  <si>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</si>
  <si>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</si>
  <si>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</si>
  <si>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</si>
  <si>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</si>
  <si>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</si>
  <si>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</si>
  <si>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</si>
  <si>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</si>
  <si>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</si>
  <si>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</si>
  <si>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</si>
  <si>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</si>
  <si>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</si>
  <si>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</si>
  <si>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</si>
  <si>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</si>
  <si>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</si>
  <si>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</si>
  <si>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</si>
  <si>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</si>
  <si>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</si>
  <si>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</si>
  <si>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</si>
  <si>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</si>
  <si>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</si>
  <si>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</si>
  <si>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</si>
  <si>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</si>
  <si>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</si>
  <si>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</si>
  <si>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</si>
  <si>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</si>
  <si>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</si>
  <si>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</si>
  <si>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</si>
  <si>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</si>
  <si>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</si>
  <si>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</si>
  <si>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</si>
  <si>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</si>
  <si>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</si>
  <si>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</si>
  <si>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</si>
  <si>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</si>
  <si>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</si>
  <si>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</si>
  <si>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</si>
  <si>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</si>
  <si>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</si>
  <si>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</si>
  <si>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</si>
  <si>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</si>
  <si>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</si>
  <si>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</si>
  <si>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</si>
  <si>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</si>
  <si>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</si>
  <si>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</si>
  <si>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</si>
  <si>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</si>
  <si>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</si>
  <si>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</si>
  <si>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</si>
  <si>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</si>
  <si>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</si>
  <si>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</si>
  <si>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</si>
  <si>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</si>
  <si>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</si>
  <si>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</si>
  <si>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</si>
  <si>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</si>
  <si>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</si>
  <si>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</si>
  <si>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</si>
  <si>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</si>
  <si>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</si>
  <si>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</si>
  <si>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</si>
  <si>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</si>
  <si>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</si>
  <si>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</si>
  <si>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</si>
  <si>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</si>
  <si>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</si>
  <si>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</si>
  <si>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</si>
  <si>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</si>
  <si>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</si>
  <si>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</si>
  <si>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</si>
  <si>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</si>
  <si>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</si>
  <si>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</si>
  <si>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</si>
  <si>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</si>
  <si>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</si>
  <si>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</si>
  <si>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</si>
  <si>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</si>
  <si>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</si>
  <si>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</si>
  <si>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</si>
  <si>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</si>
  <si>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</si>
  <si>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</si>
  <si>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</si>
  <si>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</si>
  <si>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</si>
  <si>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</si>
  <si>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</si>
  <si>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</si>
  <si>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</si>
  <si>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</si>
  <si>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</si>
  <si>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</si>
  <si>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</si>
  <si>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</si>
  <si>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</si>
  <si>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</si>
  <si>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</si>
  <si>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</si>
  <si>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</si>
  <si>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</si>
  <si>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</si>
  <si>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</si>
  <si>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</si>
  <si>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</si>
  <si>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</si>
  <si>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</si>
  <si>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</si>
  <si>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</si>
  <si>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</si>
  <si>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</si>
  <si>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</si>
  <si>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</si>
  <si>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</si>
  <si>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</si>
  <si>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</si>
  <si>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</si>
  <si>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</si>
  <si>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</si>
  <si>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</si>
  <si>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</si>
  <si>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</si>
  <si>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</si>
  <si>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</si>
  <si>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</si>
  <si>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</si>
  <si>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</si>
  <si>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</si>
  <si>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</si>
  <si>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</si>
  <si>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</si>
  <si>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</si>
  <si>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</si>
  <si>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</si>
  <si>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</si>
  <si>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</si>
  <si>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</si>
  <si>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</si>
  <si>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</si>
  <si>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</si>
  <si>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</si>
  <si>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</si>
  <si>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</si>
  <si>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</si>
  <si>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</si>
  <si>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</si>
  <si>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</si>
  <si>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</si>
  <si>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</si>
  <si>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</si>
  <si>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</si>
  <si>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</si>
  <si>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</si>
  <si>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</si>
  <si>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</si>
  <si>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</si>
  <si>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</si>
  <si>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</si>
  <si>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</si>
  <si>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</si>
  <si>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</si>
  <si>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</si>
  <si>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</si>
  <si>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</si>
  <si>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</si>
  <si>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</si>
  <si>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</si>
  <si>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</si>
  <si>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</si>
  <si>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</si>
  <si>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</si>
  <si>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</si>
  <si>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</si>
  <si>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</si>
  <si>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</si>
  <si>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</si>
  <si>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</si>
  <si>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</si>
  <si>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</si>
  <si>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</si>
  <si>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</si>
  <si>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</si>
  <si>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</si>
  <si>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</si>
  <si>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</si>
  <si>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</si>
  <si>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</si>
  <si>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</si>
  <si>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</si>
  <si>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</si>
  <si>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</si>
  <si>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</si>
  <si>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</si>
  <si>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</si>
  <si>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</si>
  <si>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</si>
  <si>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</si>
  <si>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</si>
  <si>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</si>
  <si>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</si>
  <si>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</si>
  <si>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</si>
  <si>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</si>
  <si>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</si>
  <si>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</si>
  <si>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</si>
  <si>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</si>
  <si>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</si>
  <si>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</si>
  <si>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</si>
  <si>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</si>
  <si>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</si>
  <si>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</si>
  <si>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</si>
  <si>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</si>
  <si>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</si>
  <si>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</si>
  <si>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</si>
  <si>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</si>
  <si>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</si>
  <si>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</si>
  <si>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</si>
  <si>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</si>
  <si>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</si>
  <si>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</si>
  <si>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</si>
  <si>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</si>
  <si>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</si>
  <si>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</si>
  <si>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</si>
  <si>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</si>
  <si>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</si>
  <si>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</si>
  <si>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</si>
  <si>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</si>
  <si>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</si>
  <si>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</si>
  <si>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</si>
  <si>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</si>
  <si>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</si>
  <si>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</si>
  <si>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</si>
  <si>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</si>
  <si>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</si>
  <si>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</si>
  <si>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</si>
  <si>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</si>
  <si>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</si>
  <si>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</si>
  <si>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</si>
  <si>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</si>
  <si>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</si>
  <si>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</si>
  <si>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</si>
  <si>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</si>
  <si>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</si>
  <si>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</si>
  <si>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</si>
  <si>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</si>
  <si>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</si>
  <si>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</si>
  <si>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</si>
  <si>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</si>
  <si>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</si>
  <si>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</si>
  <si>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</si>
  <si>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</si>
  <si>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</si>
  <si>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</si>
  <si>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</si>
  <si>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</si>
  <si>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</si>
  <si>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</si>
  <si>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</si>
  <si>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</si>
  <si>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</si>
  <si>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</si>
  <si>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</si>
  <si>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</si>
  <si>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</si>
  <si>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</si>
  <si>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</si>
  <si>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</si>
  <si>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</si>
  <si>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</si>
  <si>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</si>
  <si>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</si>
  <si>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</si>
  <si>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</si>
  <si>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</si>
  <si>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</si>
  <si>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</si>
  <si>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</si>
  <si>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</si>
  <si>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</si>
  <si>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</si>
  <si>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</si>
  <si>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</si>
  <si>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</si>
  <si>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</si>
  <si>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</si>
  <si>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</si>
  <si>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</si>
  <si>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</si>
  <si>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</si>
  <si>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</si>
  <si>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</si>
  <si>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</si>
  <si>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</si>
  <si>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</si>
  <si>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</si>
  <si>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</si>
  <si>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</si>
  <si>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</si>
  <si>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</si>
  <si>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</si>
  <si>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</si>
  <si>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</si>
  <si>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</si>
  <si>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</si>
  <si>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</si>
  <si>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</si>
  <si>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</si>
  <si>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</si>
  <si>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</si>
  <si>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</si>
  <si>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</si>
  <si>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</si>
  <si>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</si>
  <si>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</si>
  <si>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</si>
  <si>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</si>
  <si>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</si>
  <si>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</si>
  <si>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</si>
  <si>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</si>
  <si>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</si>
  <si>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</si>
  <si>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</si>
  <si>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</si>
  <si>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</si>
  <si>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</si>
  <si>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</si>
  <si>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</si>
  <si>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</si>
  <si>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</si>
  <si>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</si>
  <si>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</si>
  <si>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</si>
  <si>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</si>
  <si>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</si>
  <si>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</si>
  <si>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</si>
  <si>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</si>
  <si>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</si>
  <si>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</si>
  <si>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</si>
  <si>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</si>
  <si>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</si>
  <si>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</si>
  <si>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</si>
  <si>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</si>
  <si>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</si>
  <si>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</si>
  <si>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</si>
  <si>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</si>
  <si>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</si>
  <si>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</si>
  <si>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</si>
  <si>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</si>
  <si>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</si>
  <si>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</si>
  <si>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</si>
  <si>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</si>
  <si>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</si>
  <si>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</si>
  <si>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</si>
  <si>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</si>
  <si>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</si>
  <si>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</si>
  <si>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</si>
  <si>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</si>
  <si>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</si>
  <si>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</si>
  <si>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</si>
  <si>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</si>
  <si>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</si>
  <si>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</si>
  <si>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</si>
  <si>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</si>
  <si>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</si>
  <si>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</si>
  <si>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</si>
  <si>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</si>
  <si>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</si>
  <si>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</si>
  <si>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</si>
  <si>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</si>
  <si>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</si>
  <si>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</si>
  <si>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</si>
  <si>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</si>
  <si>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</si>
  <si>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</si>
  <si>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</si>
  <si>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</si>
  <si>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</si>
  <si>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</si>
  <si>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</si>
  <si>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</si>
  <si>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</si>
  <si>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</si>
  <si>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</si>
  <si>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</si>
  <si>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</si>
  <si>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</si>
  <si>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</si>
  <si>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</si>
  <si>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</si>
  <si>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</si>
  <si>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</si>
  <si>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</si>
  <si>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</si>
  <si>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</si>
  <si>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</si>
  <si>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</si>
  <si>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</si>
  <si>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</si>
  <si>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</si>
  <si>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</si>
  <si>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</si>
  <si>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</si>
  <si>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</si>
  <si>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</si>
  <si>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</si>
  <si>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</si>
  <si>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</si>
  <si>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</si>
  <si>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</si>
  <si>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</si>
  <si>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</si>
  <si>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</si>
  <si>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</si>
  <si>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</si>
  <si>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</si>
  <si>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</si>
  <si>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</si>
  <si>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</si>
  <si>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</si>
  <si>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</si>
  <si>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</si>
  <si>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</si>
  <si>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</si>
  <si>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</si>
  <si>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</si>
  <si>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</si>
  <si>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</si>
  <si>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</si>
  <si>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</si>
  <si>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</si>
  <si>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</si>
  <si>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</si>
  <si>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</si>
  <si>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</si>
  <si>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</si>
  <si>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</si>
  <si>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</si>
  <si>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</si>
  <si>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</si>
  <si>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</si>
  <si>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</si>
  <si>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</si>
  <si>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</si>
  <si>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</si>
  <si>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</si>
  <si>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</si>
  <si>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</si>
  <si>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</si>
  <si>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</si>
  <si>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</si>
  <si>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</si>
  <si>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</si>
  <si>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</si>
  <si>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</si>
  <si>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</si>
  <si>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</si>
  <si>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</si>
  <si>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</si>
  <si>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</si>
  <si>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</si>
  <si>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</si>
  <si>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</si>
  <si>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</si>
  <si>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</si>
  <si>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</si>
  <si>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</si>
  <si>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</si>
  <si>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</si>
  <si>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</si>
  <si>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</si>
  <si>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</si>
  <si>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</si>
  <si>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</si>
  <si>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</si>
  <si>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</si>
  <si>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</si>
  <si>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</si>
  <si>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</si>
  <si>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</si>
  <si>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</si>
  <si>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</si>
  <si>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</si>
  <si>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</si>
  <si>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</si>
  <si>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</si>
  <si>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</si>
  <si>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</si>
  <si>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</si>
  <si>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</si>
  <si>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</si>
  <si>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</si>
  <si>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</si>
  <si>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</si>
  <si>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</si>
  <si>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</si>
  <si>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</si>
  <si>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</si>
  <si>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</si>
  <si>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</si>
  <si>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</si>
  <si>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</si>
  <si>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</si>
  <si>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</si>
  <si>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</si>
  <si>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</si>
  <si>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</si>
  <si>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</si>
  <si>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</si>
  <si>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</si>
  <si>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</si>
  <si>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</si>
  <si>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</si>
  <si>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</si>
  <si>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</si>
  <si>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</si>
  <si>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</si>
  <si>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</si>
  <si>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</si>
  <si>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</si>
  <si>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</si>
  <si>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</si>
  <si>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</si>
  <si>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</si>
  <si>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</si>
  <si>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</si>
  <si>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</si>
  <si>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</si>
  <si>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</si>
  <si>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</si>
  <si>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</si>
  <si>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</si>
  <si>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</si>
  <si>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</si>
  <si>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</si>
  <si>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</si>
  <si>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</si>
  <si>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</si>
  <si>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</si>
  <si>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</si>
  <si>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</si>
  <si>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</si>
  <si>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</si>
  <si>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</si>
  <si>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20/11/2023</t>
  </si>
  <si>
    <t>Cut-off Date: 31/10/2023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</si>
</sst>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45230</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40284.32895111</v>
      </c>
      <c r="F38" s="83"/>
      <c r="H38" s="64"/>
      <c r="L38" s="64"/>
      <c r="M38" s="64"/>
    </row>
    <row r="39">
      <c r="A39" s="66" t="s">
        <v>64</v>
      </c>
      <c r="B39" s="83" t="s">
        <v>65</v>
      </c>
      <c r="C39" s="301">
        <v>32500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0.16451781388030778</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40284.32895111</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40284.32895111</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15.9618635</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19.038592</v>
      </c>
      <c r="D70" s="187" t="s">
        <v>1153</v>
      </c>
      <c r="E70" s="62"/>
      <c r="F70" s="199">
        <f>IF($C$77=0,"",IF(C70="[for completion]","",C70/$C$77))</f>
        <v>0.0004726054149766992</v>
      </c>
      <c r="G70" s="199" t="str">
        <f>IF($D$66="ND2","ND2",IF(OR(D70="ND2",D70=""),"",D70/$D$77))</f>
        <v>ND2</v>
      </c>
      <c r="H70" s="64"/>
      <c r="L70" s="64"/>
      <c r="M70" s="64"/>
      <c r="N70" s="96"/>
    </row>
    <row r="71">
      <c r="A71" s="66" t="s">
        <v>110</v>
      </c>
      <c r="B71" s="177" t="s">
        <v>1467</v>
      </c>
      <c r="C71" s="187">
        <v>38.239452</v>
      </c>
      <c r="D71" s="187" t="s">
        <v>1153</v>
      </c>
      <c r="E71" s="62"/>
      <c r="F71" s="199">
        <f>IF($C$77=0,"",IF(C71="[for completion]","",C71/$C$77))</f>
        <v>0.0009492388975477582</v>
      </c>
      <c r="G71" s="199" t="str">
        <f>IF($D$66="ND2","ND2",IF(OR(D71="ND2",D71=""),"",D71/$D$77))</f>
        <v>ND2</v>
      </c>
      <c r="H71" s="64"/>
      <c r="L71" s="64"/>
      <c r="M71" s="64"/>
      <c r="N71" s="96"/>
    </row>
    <row r="72">
      <c r="A72" s="66" t="s">
        <v>111</v>
      </c>
      <c r="B72" s="176" t="s">
        <v>1468</v>
      </c>
      <c r="C72" s="187">
        <v>60.940864</v>
      </c>
      <c r="D72" s="187" t="s">
        <v>1153</v>
      </c>
      <c r="E72" s="62"/>
      <c r="F72" s="199">
        <f>IF($C$77=0,"",IF(C72="[for completion]","",C72/$C$77))</f>
        <v>0.0015127685030362846</v>
      </c>
      <c r="G72" s="199" t="str">
        <f>IF($D$66="ND2","ND2",IF(OR(D72="ND2",D72=""),"",D72/$D$77))</f>
        <v>ND2</v>
      </c>
      <c r="H72" s="64"/>
      <c r="L72" s="64"/>
      <c r="M72" s="64"/>
      <c r="N72" s="96"/>
    </row>
    <row r="73">
      <c r="A73" s="66" t="s">
        <v>112</v>
      </c>
      <c r="B73" s="176" t="s">
        <v>1469</v>
      </c>
      <c r="C73" s="187">
        <v>97.528067</v>
      </c>
      <c r="D73" s="187" t="s">
        <v>1153</v>
      </c>
      <c r="E73" s="62"/>
      <c r="F73" s="199">
        <f>IF($C$77=0,"",IF(C73="[for completion]","",C73/$C$77))</f>
        <v>0.0024209927171300436</v>
      </c>
      <c r="G73" s="199" t="str">
        <f>IF($D$66="ND2","ND2",IF(OR(D73="ND2",D73=""),"",D73/$D$77))</f>
        <v>ND2</v>
      </c>
      <c r="H73" s="64"/>
      <c r="L73" s="64"/>
      <c r="M73" s="64"/>
      <c r="N73" s="96"/>
    </row>
    <row r="74">
      <c r="A74" s="66" t="s">
        <v>113</v>
      </c>
      <c r="B74" s="176" t="s">
        <v>1470</v>
      </c>
      <c r="C74" s="187">
        <v>136.899441</v>
      </c>
      <c r="D74" s="187" t="s">
        <v>1153</v>
      </c>
      <c r="E74" s="62"/>
      <c r="F74" s="199">
        <f>IF($C$77=0,"",IF(C74="[for completion]","",C74/$C$77))</f>
        <v>0.0033983299355269097</v>
      </c>
      <c r="G74" s="199" t="str">
        <f>IF($D$66="ND2","ND2",IF(OR(D74="ND2",D74=""),"",D74/$D$77))</f>
        <v>ND2</v>
      </c>
      <c r="H74" s="64"/>
      <c r="L74" s="64"/>
      <c r="M74" s="64"/>
      <c r="N74" s="96"/>
    </row>
    <row r="75">
      <c r="A75" s="66" t="s">
        <v>114</v>
      </c>
      <c r="B75" s="176" t="s">
        <v>1471</v>
      </c>
      <c r="C75" s="187">
        <v>1913.417917</v>
      </c>
      <c r="D75" s="187" t="s">
        <v>1153</v>
      </c>
      <c r="E75" s="62"/>
      <c r="F75" s="199">
        <f>IF($C$77=0,"",IF(C75="[for completion]","",C75/$C$77))</f>
        <v>0.04749782277427009</v>
      </c>
      <c r="G75" s="199" t="str">
        <f>IF($D$66="ND2","ND2",IF(OR(D75="ND2",D75=""),"",D75/$D$77))</f>
        <v>ND2</v>
      </c>
      <c r="H75" s="64"/>
      <c r="L75" s="64"/>
      <c r="M75" s="64"/>
      <c r="N75" s="96"/>
    </row>
    <row r="76">
      <c r="A76" s="66" t="s">
        <v>115</v>
      </c>
      <c r="B76" s="176" t="s">
        <v>1472</v>
      </c>
      <c r="C76" s="187">
        <v>38018.264616</v>
      </c>
      <c r="D76" s="187" t="s">
        <v>1153</v>
      </c>
      <c r="E76" s="62"/>
      <c r="F76" s="199">
        <f>IF($C$77=0,"",IF(C76="[for completion]","",C76/$C$77))</f>
        <v>0.9437482417575122</v>
      </c>
      <c r="G76" s="199" t="str">
        <f>IF($D$66="ND2","ND2",IF(OR(D76="ND2",D76=""),"",D76/$D$77))</f>
        <v>ND2</v>
      </c>
      <c r="H76" s="64"/>
      <c r="L76" s="64"/>
      <c r="M76" s="64"/>
      <c r="N76" s="96"/>
    </row>
    <row r="77">
      <c r="A77" s="66" t="s">
        <v>116</v>
      </c>
      <c r="B77" s="100" t="s">
        <v>95</v>
      </c>
      <c r="C77" s="189">
        <f>SUM(C70:C76)</f>
        <v>40284.328949</v>
      </c>
      <c r="D77" s="189">
        <f>SUM(D70:D76)</f>
        <v>0</v>
      </c>
      <c r="E77" s="83"/>
      <c r="F77" s="200">
        <f>SUM(F70:F76)</f>
        <v>0.9999999999999999</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6.465445</v>
      </c>
      <c r="D79" s="189" t="s">
        <v>1153</v>
      </c>
      <c r="E79" s="83"/>
      <c r="F79" s="199">
        <f>IF($C$77=0,"",IF(C79="","",C79/$C$77))</f>
        <v>0.00016049528858195103</v>
      </c>
      <c r="G79" s="199" t="str">
        <f>IF($D$66="ND2","ND2",IF(OR(D79="ND2",D79=""),"",D79/$D$77))</f>
        <v>ND2</v>
      </c>
      <c r="H79" s="64"/>
      <c r="L79" s="64"/>
      <c r="M79" s="64"/>
      <c r="N79" s="96"/>
    </row>
    <row r="80" outlineLevel="1">
      <c r="A80" s="66" t="s">
        <v>121</v>
      </c>
      <c r="B80" s="101" t="s">
        <v>122</v>
      </c>
      <c r="C80" s="189">
        <v>12.573146</v>
      </c>
      <c r="D80" s="189" t="s">
        <v>1153</v>
      </c>
      <c r="E80" s="83"/>
      <c r="F80" s="199">
        <f>IF($C$77=0,"",IF(C80="","",C80/$C$77))</f>
        <v>0.0003121101015711994</v>
      </c>
      <c r="G80" s="199" t="str">
        <f>IF($D$66="ND2","ND2",IF(OR(D80="ND2",D80=""),"",D80/$D$77))</f>
        <v>ND2</v>
      </c>
      <c r="H80" s="64"/>
      <c r="L80" s="64"/>
      <c r="M80" s="64"/>
      <c r="N80" s="96"/>
    </row>
    <row r="81" outlineLevel="1">
      <c r="A81" s="66" t="s">
        <v>123</v>
      </c>
      <c r="B81" s="101" t="s">
        <v>124</v>
      </c>
      <c r="C81" s="189">
        <v>14.786422</v>
      </c>
      <c r="D81" s="189" t="s">
        <v>1153</v>
      </c>
      <c r="E81" s="83"/>
      <c r="F81" s="199">
        <f>IF($C$77=0,"",IF(C81="","",C81/$C$77))</f>
        <v>0.0003670514660606516</v>
      </c>
      <c r="G81" s="199" t="str">
        <f>IF($D$66="ND2","ND2",IF(OR(D81="ND2",D81=""),"",D81/$D$77))</f>
        <v>ND2</v>
      </c>
      <c r="H81" s="64"/>
      <c r="L81" s="64"/>
      <c r="M81" s="64"/>
      <c r="N81" s="96"/>
    </row>
    <row r="82" outlineLevel="1">
      <c r="A82" s="66" t="s">
        <v>125</v>
      </c>
      <c r="B82" s="101" t="s">
        <v>126</v>
      </c>
      <c r="C82" s="189">
        <v>23.45303</v>
      </c>
      <c r="D82" s="189" t="s">
        <v>1153</v>
      </c>
      <c r="E82" s="83"/>
      <c r="F82" s="199">
        <f>IF($C$77=0,"",IF(C82="","",C82/$C$77))</f>
        <v>0.0005821874314871064</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6.1448</v>
      </c>
      <c r="D89" s="191">
        <v>7.1448</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0.06153846153846154</v>
      </c>
      <c r="G94" s="199" t="str">
        <f>IF($D$100=0,"",IF(D94="[Mark as ND1 if not relevant]","",IF(D94="","",D94/$D$100)))</f>
        <v/>
      </c>
      <c r="H94" s="64"/>
      <c r="L94" s="64"/>
      <c r="M94" s="64"/>
      <c r="N94" s="96"/>
    </row>
    <row r="95">
      <c r="A95" s="66" t="s">
        <v>139</v>
      </c>
      <c r="B95" s="177" t="s">
        <v>1468</v>
      </c>
      <c r="C95" s="187">
        <v>5000</v>
      </c>
      <c r="D95" s="187" t="s">
        <v>1153</v>
      </c>
      <c r="E95" s="62"/>
      <c r="F95" s="199">
        <f>IF($C$100=0,"",IF(C95="[for completion]","",IF(C95="","",C95/$C$100)))</f>
        <v>0.15384615384615385</v>
      </c>
      <c r="G95" s="199" t="str">
        <f>IF($D$100=0,"",IF(D95="[Mark as ND1 if not relevant]","",IF(D95="","",D95/$D$100)))</f>
        <v/>
      </c>
      <c r="H95" s="64"/>
      <c r="L95" s="64"/>
      <c r="M95" s="64"/>
      <c r="N95" s="96"/>
    </row>
    <row r="96">
      <c r="A96" s="66" t="s">
        <v>140</v>
      </c>
      <c r="B96" s="177" t="s">
        <v>1469</v>
      </c>
      <c r="C96" s="187">
        <v>4500</v>
      </c>
      <c r="D96" s="187" t="s">
        <v>1153</v>
      </c>
      <c r="E96" s="62"/>
      <c r="F96" s="199">
        <f>IF($C$100=0,"",IF(C96="[for completion]","",IF(C96="","",C96/$C$100)))</f>
        <v>0.13846153846153847</v>
      </c>
      <c r="G96" s="199" t="str">
        <f>IF($D$100=0,"",IF(D96="[Mark as ND1 if not relevant]","",IF(D96="","",D96/$D$100)))</f>
        <v/>
      </c>
      <c r="H96" s="64"/>
      <c r="L96" s="64"/>
      <c r="M96" s="64"/>
      <c r="N96" s="96"/>
    </row>
    <row r="97">
      <c r="A97" s="66" t="s">
        <v>141</v>
      </c>
      <c r="B97" s="177" t="s">
        <v>1470</v>
      </c>
      <c r="C97" s="187">
        <v>2500</v>
      </c>
      <c r="D97" s="187" t="s">
        <v>1153</v>
      </c>
      <c r="E97" s="62"/>
      <c r="F97" s="199">
        <f>IF($C$100=0,"",IF(C97="[for completion]","",IF(C97="","",C97/$C$100)))</f>
        <v>0.07692307692307693</v>
      </c>
      <c r="G97" s="199" t="str">
        <f>IF($D$100=0,"",IF(D97="[Mark as ND1 if not relevant]","",IF(D97="","",D97/$D$100)))</f>
        <v/>
      </c>
      <c r="H97" s="64"/>
      <c r="L97" s="64"/>
      <c r="M97" s="64"/>
    </row>
    <row r="98">
      <c r="A98" s="66" t="s">
        <v>142</v>
      </c>
      <c r="B98" s="177" t="s">
        <v>1471</v>
      </c>
      <c r="C98" s="187">
        <v>15000</v>
      </c>
      <c r="D98" s="187" t="s">
        <v>1153</v>
      </c>
      <c r="E98" s="62"/>
      <c r="F98" s="199">
        <f>IF($C$100=0,"",IF(C98="[for completion]","",IF(C98="","",C98/$C$100)))</f>
        <v>0.46153846153846156</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0.1076923076923077</v>
      </c>
      <c r="G99" s="199" t="str">
        <f>IF($D$100=0,"",IF(D99="[Mark as ND1 if not relevant]","",IF(D99="","",D99/$D$100)))</f>
        <v/>
      </c>
      <c r="H99" s="64"/>
      <c r="L99" s="64"/>
      <c r="M99" s="64"/>
    </row>
    <row r="100">
      <c r="A100" s="66" t="s">
        <v>144</v>
      </c>
      <c r="B100" s="100" t="s">
        <v>95</v>
      </c>
      <c r="C100" s="189">
        <f>SUM(C93:C99)</f>
        <v>32500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v>2000</v>
      </c>
      <c r="D104" s="189" t="s">
        <v>1153</v>
      </c>
      <c r="E104" s="83"/>
      <c r="F104" s="199">
        <f>IF($C$100=0,"",IF(C104="","",IF(C104="","",C104/$C$100)))</f>
        <v>0.06153846153846154</v>
      </c>
      <c r="G104" s="199" t="str">
        <f>IF($D$100=0,"",IF(D104="","",IF(D104="","",D104/$D$100)))</f>
        <v/>
      </c>
      <c r="H104" s="64"/>
      <c r="L104" s="64"/>
      <c r="M104" s="64"/>
    </row>
    <row r="105" outlineLevel="1">
      <c r="A105" s="66" t="s">
        <v>149</v>
      </c>
      <c r="B105" s="101" t="s">
        <v>126</v>
      </c>
      <c r="C105" s="189"/>
      <c r="D105" s="189" t="s">
        <v>1153</v>
      </c>
      <c r="E105" s="83"/>
      <c r="F105" s="199" t="str">
        <f>IF($C$100=0,"",IF(C105="","",IF(C105="","",C105/$C$100)))</f>
        <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40284.329</v>
      </c>
      <c r="D112" s="187">
        <v>40284.329</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40284.329</v>
      </c>
      <c r="D130" s="187">
        <f>SUM(D112:D129)</f>
        <v>40284.329</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32500</v>
      </c>
      <c r="D138" s="187">
        <v>32500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32500</v>
      </c>
      <c r="D156" s="187">
        <f>SUM(D138:D155)</f>
        <v>32500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32500</v>
      </c>
      <c r="D164" s="187">
        <v>32500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32500</v>
      </c>
      <c r="D167" s="202">
        <f>SUM(D164:D166)</f>
        <v>32500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40284.32895111</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40284.32895111</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184299</v>
      </c>
      <c r="D28" s="311" t="str">
        <f>IF(C28="","","ND2")</f>
        <v>ND2</v>
      </c>
      <c r="F28" s="311">
        <f>IF(C28=0,"",IF(C28="","",C28))</f>
        <v>184299</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0.000273</v>
      </c>
      <c r="D36" s="179" t="str">
        <f>IF(C36="","","ND2")</f>
        <v>ND2</v>
      </c>
      <c r="E36" s="210"/>
      <c r="F36" s="179">
        <f>IF(C36=0,"",C36)</f>
        <v>0.000273</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0.02299989</v>
      </c>
      <c r="D99" s="179" t="str">
        <f>IF(C99="","","ND2")</f>
        <v>ND2</v>
      </c>
      <c r="E99" s="179"/>
      <c r="F99" s="179">
        <f>IF(C99="","",C99)</f>
        <v>0.02299989</v>
      </c>
      <c r="G99" s="145"/>
    </row>
    <row r="100">
      <c r="A100" s="145" t="s">
        <v>523</v>
      </c>
      <c r="B100" s="166" t="s">
        <v>2707</v>
      </c>
      <c r="C100" s="179">
        <v>0.02712056</v>
      </c>
      <c r="D100" s="179" t="str">
        <f>IF(C100="","","ND2")</f>
        <v>ND2</v>
      </c>
      <c r="E100" s="179"/>
      <c r="F100" s="179">
        <f>IF(C100="","",C100)</f>
        <v>0.02712056</v>
      </c>
      <c r="G100" s="145"/>
    </row>
    <row r="101">
      <c r="A101" s="145" t="s">
        <v>524</v>
      </c>
      <c r="B101" s="166" t="s">
        <v>2708</v>
      </c>
      <c r="C101" s="179">
        <v>0.02454027</v>
      </c>
      <c r="D101" s="179" t="str">
        <f>IF(C101="","","ND2")</f>
        <v>ND2</v>
      </c>
      <c r="E101" s="179"/>
      <c r="F101" s="179">
        <f>IF(C101="","",C101)</f>
        <v>0.02454027</v>
      </c>
      <c r="G101" s="145"/>
    </row>
    <row r="102">
      <c r="A102" s="145" t="s">
        <v>525</v>
      </c>
      <c r="B102" s="166" t="s">
        <v>2709</v>
      </c>
      <c r="C102" s="179">
        <v>0.04936548</v>
      </c>
      <c r="D102" s="179" t="str">
        <f>IF(C102="","","ND2")</f>
        <v>ND2</v>
      </c>
      <c r="E102" s="179"/>
      <c r="F102" s="179">
        <f>IF(C102="","",C102)</f>
        <v>0.04936548</v>
      </c>
      <c r="G102" s="145"/>
    </row>
    <row r="103">
      <c r="A103" s="145" t="s">
        <v>526</v>
      </c>
      <c r="B103" s="166" t="s">
        <v>2710</v>
      </c>
      <c r="C103" s="179">
        <v>0.11829496</v>
      </c>
      <c r="D103" s="179" t="str">
        <f>IF(C103="","","ND2")</f>
        <v>ND2</v>
      </c>
      <c r="E103" s="179"/>
      <c r="F103" s="179">
        <f>IF(C103="","",C103)</f>
        <v>0.11829496</v>
      </c>
      <c r="G103" s="145"/>
    </row>
    <row r="104">
      <c r="A104" s="145" t="s">
        <v>527</v>
      </c>
      <c r="B104" s="166" t="s">
        <v>2711</v>
      </c>
      <c r="C104" s="179">
        <v>0.23738335</v>
      </c>
      <c r="D104" s="179" t="str">
        <f>IF(C104="","","ND2")</f>
        <v>ND2</v>
      </c>
      <c r="E104" s="179"/>
      <c r="F104" s="179">
        <f>IF(C104="","",C104)</f>
        <v>0.23738335</v>
      </c>
      <c r="G104" s="145"/>
    </row>
    <row r="105">
      <c r="A105" s="145" t="s">
        <v>528</v>
      </c>
      <c r="B105" s="166" t="s">
        <v>2712</v>
      </c>
      <c r="C105" s="179">
        <v>0.22868605</v>
      </c>
      <c r="D105" s="179" t="str">
        <f>IF(C105="","","ND2")</f>
        <v>ND2</v>
      </c>
      <c r="E105" s="179"/>
      <c r="F105" s="179">
        <f>IF(C105="","",C105)</f>
        <v>0.22868605</v>
      </c>
      <c r="G105" s="145"/>
    </row>
    <row r="106">
      <c r="A106" s="145" t="s">
        <v>529</v>
      </c>
      <c r="B106" s="166" t="s">
        <v>2713</v>
      </c>
      <c r="C106" s="179">
        <v>0.01460639</v>
      </c>
      <c r="D106" s="179" t="str">
        <f>IF(C106="","","ND2")</f>
        <v>ND2</v>
      </c>
      <c r="E106" s="179"/>
      <c r="F106" s="179">
        <f>IF(C106="","",C106)</f>
        <v>0.01460639</v>
      </c>
      <c r="G106" s="145"/>
    </row>
    <row r="107">
      <c r="A107" s="145" t="s">
        <v>530</v>
      </c>
      <c r="B107" s="166" t="s">
        <v>2714</v>
      </c>
      <c r="C107" s="179">
        <v>0.12347792</v>
      </c>
      <c r="D107" s="179" t="str">
        <f>IF(C107="","","ND2")</f>
        <v>ND2</v>
      </c>
      <c r="E107" s="179"/>
      <c r="F107" s="179">
        <f>IF(C107="","",C107)</f>
        <v>0.12347792</v>
      </c>
      <c r="G107" s="145"/>
    </row>
    <row r="108">
      <c r="A108" s="145" t="s">
        <v>531</v>
      </c>
      <c r="B108" s="166" t="s">
        <v>2715</v>
      </c>
      <c r="C108" s="179">
        <v>0.08819589</v>
      </c>
      <c r="D108" s="179" t="str">
        <f>IF(C108="","","ND2")</f>
        <v>ND2</v>
      </c>
      <c r="E108" s="179"/>
      <c r="F108" s="179">
        <f>IF(C108="","",C108)</f>
        <v>0.08819589</v>
      </c>
      <c r="G108" s="145"/>
    </row>
    <row r="109">
      <c r="A109" s="145" t="s">
        <v>532</v>
      </c>
      <c r="B109" s="166" t="s">
        <v>2716</v>
      </c>
      <c r="C109" s="179">
        <v>0.0346532</v>
      </c>
      <c r="D109" s="179" t="str">
        <f>IF(C109="","","ND2")</f>
        <v>ND2</v>
      </c>
      <c r="E109" s="179"/>
      <c r="F109" s="179">
        <f>IF(C109="","",C109)</f>
        <v>0.0346532</v>
      </c>
      <c r="G109" s="145"/>
    </row>
    <row r="110">
      <c r="A110" s="145" t="s">
        <v>533</v>
      </c>
      <c r="B110" s="166" t="s">
        <v>2717</v>
      </c>
      <c r="C110" s="179">
        <v>0.03067603</v>
      </c>
      <c r="D110" s="179" t="str">
        <f>IF(C110="","","ND2")</f>
        <v>ND2</v>
      </c>
      <c r="E110" s="179"/>
      <c r="F110" s="179">
        <f>IF(C110="","",C110)</f>
        <v>0.03067603</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0.96462515</v>
      </c>
      <c r="D150" s="179" t="str">
        <f>IF(C150="","","ND2")</f>
        <v>ND2</v>
      </c>
      <c r="E150" s="180"/>
      <c r="F150" s="179">
        <f>IF(C150="","",C150)</f>
        <v>0.96462515</v>
      </c>
    </row>
    <row r="151">
      <c r="A151" s="145" t="s">
        <v>556</v>
      </c>
      <c r="B151" s="145" t="s">
        <v>2720</v>
      </c>
      <c r="C151" s="179">
        <v>0.03537485</v>
      </c>
      <c r="D151" s="179" t="str">
        <f>IF(C151="","","ND2")</f>
        <v>ND2</v>
      </c>
      <c r="E151" s="180"/>
      <c r="F151" s="179">
        <f>IF(C151="","",C151)</f>
        <v>0.03537485</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2721</v>
      </c>
      <c r="C160" s="256">
        <v>0.39497723</v>
      </c>
      <c r="D160" s="256" t="str">
        <f>IF(C160="","","ND2")</f>
        <v>ND2</v>
      </c>
      <c r="E160" s="180"/>
      <c r="F160" s="256">
        <f>IF(C160="","",C160)</f>
        <v>0.39497723</v>
      </c>
    </row>
    <row r="161">
      <c r="A161" s="145" t="s">
        <v>568</v>
      </c>
      <c r="B161" s="296" t="s">
        <v>569</v>
      </c>
      <c r="C161" s="256">
        <v>0.54836725</v>
      </c>
      <c r="D161" s="256" t="str">
        <f>IF(C161="","","ND2")</f>
        <v>ND2</v>
      </c>
      <c r="E161" s="180"/>
      <c r="F161" s="256">
        <f>IF(C161="","",C161)</f>
        <v>0.54836725</v>
      </c>
    </row>
    <row r="162">
      <c r="A162" s="145" t="s">
        <v>570</v>
      </c>
      <c r="B162" s="296" t="s">
        <v>93</v>
      </c>
      <c r="C162" s="256">
        <v>0.05665552</v>
      </c>
      <c r="D162" s="256" t="str">
        <f>IF(C162="","","ND2")</f>
        <v>ND2</v>
      </c>
      <c r="E162" s="180"/>
      <c r="F162" s="256">
        <f>IF(C162="","",C162)</f>
        <v>0.05665552</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0.01518997</v>
      </c>
      <c r="D170" s="179" t="str">
        <f>IF(C170="","","ND2")</f>
        <v>ND2</v>
      </c>
      <c r="E170" s="180"/>
      <c r="F170" s="179">
        <f>IF(C170="","",C170)</f>
        <v>0.01518997</v>
      </c>
    </row>
    <row r="171">
      <c r="A171" s="145" t="s">
        <v>580</v>
      </c>
      <c r="B171" s="167" t="s">
        <v>2723</v>
      </c>
      <c r="C171" s="179">
        <v>0.11379302</v>
      </c>
      <c r="D171" s="179" t="str">
        <f>IF(C171="","","ND2")</f>
        <v>ND2</v>
      </c>
      <c r="E171" s="180"/>
      <c r="F171" s="179">
        <f>IF(C171="","",C171)</f>
        <v>0.11379302</v>
      </c>
    </row>
    <row r="172">
      <c r="A172" s="145" t="s">
        <v>582</v>
      </c>
      <c r="B172" s="167" t="s">
        <v>2724</v>
      </c>
      <c r="C172" s="179">
        <v>0.20411941</v>
      </c>
      <c r="D172" s="179" t="str">
        <f>IF(C172="","","ND2")</f>
        <v>ND2</v>
      </c>
      <c r="E172" s="179"/>
      <c r="F172" s="179">
        <f>IF(C172="","",C172)</f>
        <v>0.20411941</v>
      </c>
    </row>
    <row r="173">
      <c r="A173" s="145" t="s">
        <v>584</v>
      </c>
      <c r="B173" s="167" t="s">
        <v>2725</v>
      </c>
      <c r="C173" s="179">
        <v>0.25398257</v>
      </c>
      <c r="D173" s="179" t="str">
        <f>IF(C173="","","ND2")</f>
        <v>ND2</v>
      </c>
      <c r="E173" s="179"/>
      <c r="F173" s="179">
        <f>IF(C173="","",C173)</f>
        <v>0.25398257</v>
      </c>
    </row>
    <row r="174">
      <c r="A174" s="145" t="s">
        <v>586</v>
      </c>
      <c r="B174" s="167" t="s">
        <v>2726</v>
      </c>
      <c r="C174" s="179">
        <v>0.41291503</v>
      </c>
      <c r="D174" s="179" t="str">
        <f>IF(C174="","","ND2")</f>
        <v>ND2</v>
      </c>
      <c r="E174" s="179"/>
      <c r="F174" s="179">
        <f>IF(C174="","",C174)</f>
        <v>0.41291503</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218.58137565103445</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92.21578413</v>
      </c>
      <c r="D190" s="211">
        <v>6890</v>
      </c>
      <c r="E190" s="172"/>
      <c r="F190" s="207">
        <f>IF($C$214=0,"",IF(C190="[for completion]","",IF(C190="","",C190/$C$214)))</f>
        <v>0.002289123004677954</v>
      </c>
      <c r="G190" s="207">
        <f>IF($D$214=0,"",IF(D190="[for completion]","",IF(D190="","",D190/$D$214)))</f>
        <v>0.03738490170863651</v>
      </c>
    </row>
    <row r="191">
      <c r="A191" s="145" t="s">
        <v>606</v>
      </c>
      <c r="B191" s="166" t="s">
        <v>2729</v>
      </c>
      <c r="C191" s="208">
        <v>319.31695992</v>
      </c>
      <c r="D191" s="211">
        <v>8235</v>
      </c>
      <c r="E191" s="172"/>
      <c r="F191" s="207">
        <f>IF($C$214=0,"",IF(C191="[for completion]","",IF(C191="","",C191/$C$214)))</f>
        <v>0.007926580092907356</v>
      </c>
      <c r="G191" s="207">
        <f>IF($D$214=0,"",IF(D191="[for completion]","",IF(D191="","",D191/$D$214)))</f>
        <v>0.04468282519167223</v>
      </c>
    </row>
    <row r="192">
      <c r="A192" s="145" t="s">
        <v>607</v>
      </c>
      <c r="B192" s="166" t="s">
        <v>2730</v>
      </c>
      <c r="C192" s="208">
        <v>548.89056254</v>
      </c>
      <c r="D192" s="211">
        <v>8637</v>
      </c>
      <c r="E192" s="172"/>
      <c r="F192" s="207">
        <f>IF($C$214=0,"",IF(C192="[for completion]","",IF(C192="","",C192/$C$214)))</f>
        <v>0.013625411588862421</v>
      </c>
      <c r="G192" s="207">
        <f>IF($D$214=0,"",IF(D192="[for completion]","",IF(D192="","",D192/$D$214)))</f>
        <v>0.0468640632884606</v>
      </c>
    </row>
    <row r="193">
      <c r="A193" s="145" t="s">
        <v>608</v>
      </c>
      <c r="B193" s="166" t="s">
        <v>2731</v>
      </c>
      <c r="C193" s="208">
        <v>997.16171757</v>
      </c>
      <c r="D193" s="211">
        <v>11185</v>
      </c>
      <c r="E193" s="172"/>
      <c r="F193" s="207">
        <f>IF($C$214=0,"",IF(C193="[for completion]","",IF(C193="","",C193/$C$214)))</f>
        <v>0.024753092419143405</v>
      </c>
      <c r="G193" s="207">
        <f>IF($D$214=0,"",IF(D193="[for completion]","",IF(D193="","",D193/$D$214)))</f>
        <v>0.06068942316561674</v>
      </c>
    </row>
    <row r="194">
      <c r="A194" s="145" t="s">
        <v>609</v>
      </c>
      <c r="B194" s="166" t="s">
        <v>2732</v>
      </c>
      <c r="C194" s="208">
        <v>3811.25447267</v>
      </c>
      <c r="D194" s="211">
        <v>29942</v>
      </c>
      <c r="E194" s="172"/>
      <c r="F194" s="207">
        <f>IF($C$214=0,"",IF(C194="[for completion]","",IF(C194="","",C194/$C$214)))</f>
        <v>0.09460886086238218</v>
      </c>
      <c r="G194" s="207">
        <f>IF($D$214=0,"",IF(D194="[for completion]","",IF(D194="","",D194/$D$214)))</f>
        <v>0.16246425645282936</v>
      </c>
    </row>
    <row r="195">
      <c r="A195" s="145" t="s">
        <v>610</v>
      </c>
      <c r="B195" s="166" t="s">
        <v>2733</v>
      </c>
      <c r="C195" s="208">
        <v>5799.0748839</v>
      </c>
      <c r="D195" s="211">
        <v>33122</v>
      </c>
      <c r="E195" s="172"/>
      <c r="F195" s="207">
        <f>IF($C$214=0,"",IF(C195="[for completion]","",IF(C195="","",C195/$C$214)))</f>
        <v>0.14395361757019443</v>
      </c>
      <c r="G195" s="207">
        <f>IF($D$214=0,"",IF(D195="[for completion]","",IF(D195="","",D195/$D$214)))</f>
        <v>0.17971882647220006</v>
      </c>
    </row>
    <row r="196">
      <c r="A196" s="145" t="s">
        <v>611</v>
      </c>
      <c r="B196" s="166" t="s">
        <v>2734</v>
      </c>
      <c r="C196" s="208">
        <v>6129.56520376</v>
      </c>
      <c r="D196" s="211">
        <v>27321</v>
      </c>
      <c r="E196" s="172"/>
      <c r="F196" s="207">
        <f>IF($C$214=0,"",IF(C196="[for completion]","",IF(C196="","",C196/$C$214)))</f>
        <v>0.15215756010728104</v>
      </c>
      <c r="G196" s="207">
        <f>IF($D$214=0,"",IF(D196="[for completion]","",IF(D196="","",D196/$D$214)))</f>
        <v>0.1482428011003858</v>
      </c>
    </row>
    <row r="197">
      <c r="A197" s="145" t="s">
        <v>612</v>
      </c>
      <c r="B197" s="166" t="s">
        <v>2735</v>
      </c>
      <c r="C197" s="208">
        <v>5332.18884621</v>
      </c>
      <c r="D197" s="211">
        <v>19461</v>
      </c>
      <c r="E197" s="172"/>
      <c r="F197" s="207">
        <f>IF($C$214=0,"",IF(C197="[for completion]","",IF(C197="","",C197/$C$214)))</f>
        <v>0.13236384929438116</v>
      </c>
      <c r="G197" s="207">
        <f>IF($D$214=0,"",IF(D197="[for completion]","",IF(D197="","",D197/$D$214)))</f>
        <v>0.10559471293929973</v>
      </c>
    </row>
    <row r="198">
      <c r="A198" s="145" t="s">
        <v>613</v>
      </c>
      <c r="B198" s="166" t="s">
        <v>2736</v>
      </c>
      <c r="C198" s="208">
        <v>4117.55808226</v>
      </c>
      <c r="D198" s="211">
        <v>12714</v>
      </c>
      <c r="E198" s="172"/>
      <c r="F198" s="207">
        <f>IF($C$214=0,"",IF(C198="[for completion]","",IF(C198="","",C198/$C$214)))</f>
        <v>0.10221240342012809</v>
      </c>
      <c r="G198" s="207">
        <f>IF($D$214=0,"",IF(D198="[for completion]","",IF(D198="","",D198/$D$214)))</f>
        <v>0.0689857242849934</v>
      </c>
    </row>
    <row r="199">
      <c r="A199" s="145" t="s">
        <v>614</v>
      </c>
      <c r="B199" s="166" t="s">
        <v>2737</v>
      </c>
      <c r="C199" s="208">
        <v>3206.35080803</v>
      </c>
      <c r="D199" s="211">
        <v>8578</v>
      </c>
      <c r="E199" s="166"/>
      <c r="F199" s="207">
        <f>IF($C$214=0,"",IF(C199="[for completion]","",IF(C199="","",C199/$C$214)))</f>
        <v>0.07959300530787797</v>
      </c>
      <c r="G199" s="207">
        <f>IF($D$214=0,"",IF(D199="[for completion]","",IF(D199="","",D199/$D$214)))</f>
        <v>0.04654393132898171</v>
      </c>
    </row>
    <row r="200">
      <c r="A200" s="145" t="s">
        <v>615</v>
      </c>
      <c r="B200" s="166" t="s">
        <v>2738</v>
      </c>
      <c r="C200" s="208">
        <v>2296.35832769</v>
      </c>
      <c r="D200" s="211">
        <v>5417</v>
      </c>
      <c r="E200" s="166"/>
      <c r="F200" s="207">
        <f>IF($C$214=0,"",IF(C200="[for completion]","",IF(C200="","",C200/$C$214)))</f>
        <v>0.05700376269086955</v>
      </c>
      <c r="G200" s="207">
        <f>IF($D$214=0,"",IF(D200="[for completion]","",IF(D200="","",D200/$D$214)))</f>
        <v>0.029392454652494043</v>
      </c>
    </row>
    <row r="201">
      <c r="A201" s="145" t="s">
        <v>616</v>
      </c>
      <c r="B201" s="166" t="s">
        <v>2739</v>
      </c>
      <c r="C201" s="208">
        <v>1706.00050667</v>
      </c>
      <c r="D201" s="211">
        <v>3596</v>
      </c>
      <c r="E201" s="166"/>
      <c r="F201" s="207">
        <f>IF($C$214=0,"",IF(C201="[for completion]","",IF(C201="","",C201/$C$214)))</f>
        <v>0.04234898659328401</v>
      </c>
      <c r="G201" s="207">
        <f>IF($D$214=0,"",IF(D201="[for completion]","",IF(D201="","",D201/$D$214)))</f>
        <v>0.019511771631967618</v>
      </c>
    </row>
    <row r="202">
      <c r="A202" s="145" t="s">
        <v>617</v>
      </c>
      <c r="B202" s="166" t="s">
        <v>2740</v>
      </c>
      <c r="C202" s="208">
        <v>1327.01981264</v>
      </c>
      <c r="D202" s="211">
        <v>2532</v>
      </c>
      <c r="E202" s="166"/>
      <c r="F202" s="207">
        <f>IF($C$214=0,"",IF(C202="[for completion]","",IF(C202="","",C202/$C$214)))</f>
        <v>0.03294134089339064</v>
      </c>
      <c r="G202" s="207">
        <f>IF($D$214=0,"",IF(D202="[for completion]","",IF(D202="","",D202/$D$214)))</f>
        <v>0.0137385444305178</v>
      </c>
    </row>
    <row r="203">
      <c r="A203" s="145" t="s">
        <v>618</v>
      </c>
      <c r="B203" s="166" t="s">
        <v>2741</v>
      </c>
      <c r="C203" s="208">
        <v>1065.50448584</v>
      </c>
      <c r="D203" s="211">
        <v>1854</v>
      </c>
      <c r="E203" s="166"/>
      <c r="F203" s="207">
        <f>IF($C$214=0,"",IF(C203="[for completion]","",IF(C203="","",C203/$C$214)))</f>
        <v>0.026449602452932035</v>
      </c>
      <c r="G203" s="207">
        <f>IF($D$214=0,"",IF(D203="[for completion]","",IF(D203="","",D203/$D$214)))</f>
        <v>0.01005973987921801</v>
      </c>
    </row>
    <row r="204">
      <c r="A204" s="145" t="s">
        <v>619</v>
      </c>
      <c r="B204" s="166" t="s">
        <v>2742</v>
      </c>
      <c r="C204" s="208">
        <v>829.38328568</v>
      </c>
      <c r="D204" s="211">
        <v>1327</v>
      </c>
      <c r="E204" s="166"/>
      <c r="F204" s="207">
        <f>IF($C$214=0,"",IF(C204="[for completion]","",IF(C204="","",C204/$C$214)))</f>
        <v>0.0205882363508291</v>
      </c>
      <c r="G204" s="207">
        <f>IF($D$214=0,"",IF(D204="[for completion]","",IF(D204="","",D204/$D$214)))</f>
        <v>0.007200256105567583</v>
      </c>
    </row>
    <row r="205">
      <c r="A205" s="145" t="s">
        <v>620</v>
      </c>
      <c r="B205" s="166" t="s">
        <v>2743</v>
      </c>
      <c r="C205" s="208">
        <v>665.64587378</v>
      </c>
      <c r="D205" s="211">
        <v>987</v>
      </c>
      <c r="F205" s="207">
        <f>IF($C$214=0,"",IF(C205="[for completion]","",IF(C205="","",C205/$C$214)))</f>
        <v>0.01652369273887728</v>
      </c>
      <c r="G205" s="207">
        <f>IF($D$214=0,"",IF(D205="[for completion]","",IF(D205="","",D205/$D$214)))</f>
        <v>0.005355427864502792</v>
      </c>
    </row>
    <row r="206">
      <c r="A206" s="145" t="s">
        <v>621</v>
      </c>
      <c r="B206" s="166" t="s">
        <v>2744</v>
      </c>
      <c r="C206" s="208">
        <v>523.71754658</v>
      </c>
      <c r="D206" s="211">
        <v>723</v>
      </c>
      <c r="E206" s="161"/>
      <c r="F206" s="207">
        <f>IF($C$214=0,"",IF(C206="[for completion]","",IF(C206="","",C206/$C$214)))</f>
        <v>0.013000528002231237</v>
      </c>
      <c r="G206" s="207">
        <f>IF($D$214=0,"",IF(D206="[for completion]","",IF(D206="","",D206/$D$214)))</f>
        <v>0.00392297299497013</v>
      </c>
    </row>
    <row r="207">
      <c r="A207" s="145" t="s">
        <v>622</v>
      </c>
      <c r="B207" s="166" t="s">
        <v>2745</v>
      </c>
      <c r="C207" s="208">
        <v>403.6551877</v>
      </c>
      <c r="D207" s="211">
        <v>521</v>
      </c>
      <c r="E207" s="161"/>
      <c r="F207" s="207">
        <f>IF($C$214=0,"",IF(C207="[for completion]","",IF(C207="","",C207/$C$214)))</f>
        <v>0.010020154194200067</v>
      </c>
      <c r="G207" s="207">
        <f>IF($D$214=0,"",IF(D207="[for completion]","",IF(D207="","",D207/$D$214)))</f>
        <v>0.002826927981161048</v>
      </c>
    </row>
    <row r="208">
      <c r="A208" s="145" t="s">
        <v>623</v>
      </c>
      <c r="B208" s="166" t="s">
        <v>2746</v>
      </c>
      <c r="C208" s="208">
        <v>353.85182366</v>
      </c>
      <c r="D208" s="211">
        <v>429</v>
      </c>
      <c r="E208" s="161"/>
      <c r="F208" s="207">
        <f>IF($C$214=0,"",IF(C208="[for completion]","",IF(C208="","",C208/$C$214)))</f>
        <v>0.00878385796346373</v>
      </c>
      <c r="G208" s="207">
        <f>IF($D$214=0,"",IF(D208="[for completion]","",IF(D208="","",D208/$D$214)))</f>
        <v>0.002327739162990575</v>
      </c>
    </row>
    <row r="209">
      <c r="A209" s="145" t="s">
        <v>624</v>
      </c>
      <c r="B209" s="166" t="s">
        <v>2747</v>
      </c>
      <c r="C209" s="208">
        <v>311.42681429</v>
      </c>
      <c r="D209" s="211">
        <v>355</v>
      </c>
      <c r="E209" s="161"/>
      <c r="F209" s="207">
        <f>IF($C$214=0,"",IF(C209="[for completion]","",IF(C209="","",C209/$C$214)))</f>
        <v>0.007730718678917424</v>
      </c>
      <c r="G209" s="207">
        <f>IF($D$214=0,"",IF(D209="[for completion]","",IF(D209="","",D209/$D$214)))</f>
        <v>0.0019262177222882382</v>
      </c>
    </row>
    <row r="210">
      <c r="A210" s="145" t="s">
        <v>625</v>
      </c>
      <c r="B210" s="166" t="s">
        <v>2748</v>
      </c>
      <c r="C210" s="208">
        <v>235.22312476</v>
      </c>
      <c r="D210" s="211">
        <v>254</v>
      </c>
      <c r="E210" s="161"/>
      <c r="F210" s="207">
        <f>IF($C$214=0,"",IF(C210="[for completion]","",IF(C210="","",C210/$C$214)))</f>
        <v>0.005839072683709645</v>
      </c>
      <c r="G210" s="207">
        <f>IF($D$214=0,"",IF(D210="[for completion]","",IF(D210="","",D210/$D$214)))</f>
        <v>0.0013781952153836972</v>
      </c>
    </row>
    <row r="211">
      <c r="A211" s="145" t="s">
        <v>626</v>
      </c>
      <c r="B211" s="166" t="s">
        <v>2749</v>
      </c>
      <c r="C211" s="208">
        <v>212.96484083</v>
      </c>
      <c r="D211" s="211">
        <v>219</v>
      </c>
      <c r="E211" s="161"/>
      <c r="F211" s="207">
        <f>IF($C$214=0,"",IF(C211="[for completion]","",IF(C211="","",C211/$C$214)))</f>
        <v>0.0052865430894594055</v>
      </c>
      <c r="G211" s="207">
        <f>IF($D$214=0,"",IF(D211="[for completion]","",IF(D211="","",D211/$D$214)))</f>
        <v>0.0011882864258623215</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40284.328951109994</v>
      </c>
      <c r="D214" s="212">
        <f>SUM(D190:D213)</f>
        <v>184299</v>
      </c>
      <c r="E214" s="161"/>
      <c r="F214" s="213">
        <f>SUM(F190:F213)</f>
        <v>1</v>
      </c>
      <c r="G214" s="213">
        <f>SUM(G190:G213)</f>
        <v>1</v>
      </c>
    </row>
    <row r="215" ht="15" customHeight="1">
      <c r="A215" s="156"/>
      <c r="B215" s="156" t="s">
        <v>630</v>
      </c>
      <c r="C215" s="156" t="s">
        <v>599</v>
      </c>
      <c r="D215" s="156" t="s">
        <v>600</v>
      </c>
      <c r="E215" s="163"/>
      <c r="F215" s="156" t="s">
        <v>429</v>
      </c>
      <c r="G215" s="156" t="s">
        <v>601</v>
      </c>
    </row>
    <row r="216">
      <c r="A216" s="145" t="s">
        <v>631</v>
      </c>
      <c r="B216" s="145" t="s">
        <v>632</v>
      </c>
      <c r="C216" s="179">
        <v>0.58765105</v>
      </c>
      <c r="F216" s="210"/>
      <c r="G216" s="210"/>
    </row>
    <row r="217">
      <c r="F217" s="210"/>
      <c r="G217" s="210"/>
    </row>
    <row r="218">
      <c r="B218" s="166" t="s">
        <v>633</v>
      </c>
      <c r="F218" s="210"/>
      <c r="G218" s="210"/>
    </row>
    <row r="219">
      <c r="A219" s="145" t="s">
        <v>634</v>
      </c>
      <c r="B219" s="145" t="s">
        <v>2751</v>
      </c>
      <c r="C219" s="208">
        <v>7192.55436374</v>
      </c>
      <c r="D219" s="211">
        <v>63421</v>
      </c>
      <c r="F219" s="207">
        <f>IF($C$227=0,"",IF(C219="[for completion]","",C219/$C$227))</f>
        <v>0.17854472324632867</v>
      </c>
      <c r="G219" s="207">
        <f>IF($D$227=0,"",IF(D219="[for completion]","",D219/$D$227))</f>
        <v>0.3441201525781475</v>
      </c>
    </row>
    <row r="220">
      <c r="A220" s="145" t="s">
        <v>636</v>
      </c>
      <c r="B220" s="145" t="s">
        <v>2752</v>
      </c>
      <c r="C220" s="208">
        <v>5487.08401388</v>
      </c>
      <c r="D220" s="211">
        <v>26007</v>
      </c>
      <c r="F220" s="207">
        <f>IF($C$227=0,"",IF(C220="[for completion]","",C220/$C$227))</f>
        <v>0.13620889702641575</v>
      </c>
      <c r="G220" s="207">
        <f>IF($D$227=0,"",IF(D220="[for completion]","",D220/$D$227))</f>
        <v>0.14111308254521185</v>
      </c>
    </row>
    <row r="221">
      <c r="A221" s="145" t="s">
        <v>638</v>
      </c>
      <c r="B221" s="145" t="s">
        <v>2753</v>
      </c>
      <c r="C221" s="208">
        <v>7502.84736156</v>
      </c>
      <c r="D221" s="211">
        <v>30801</v>
      </c>
      <c r="F221" s="207">
        <f>IF($C$227=0,"",IF(C221="[for completion]","",C221/$C$227))</f>
        <v>0.18624729657693023</v>
      </c>
      <c r="G221" s="207">
        <f>IF($D$227=0,"",IF(D221="[for completion]","",D221/$D$227))</f>
        <v>0.16712516074422543</v>
      </c>
    </row>
    <row r="222">
      <c r="A222" s="145" t="s">
        <v>640</v>
      </c>
      <c r="B222" s="145" t="s">
        <v>2754</v>
      </c>
      <c r="C222" s="208">
        <v>8221.06751485</v>
      </c>
      <c r="D222" s="211">
        <v>29469</v>
      </c>
      <c r="F222" s="207">
        <f>IF($C$227=0,"",IF(C222="[for completion]","",C222/$C$227))</f>
        <v>0.20407606950154936</v>
      </c>
      <c r="G222" s="207">
        <f>IF($D$227=0,"",IF(D222="[for completion]","",D222/$D$227))</f>
        <v>0.15989777481158335</v>
      </c>
    </row>
    <row r="223">
      <c r="A223" s="145" t="s">
        <v>642</v>
      </c>
      <c r="B223" s="145" t="s">
        <v>2755</v>
      </c>
      <c r="C223" s="208">
        <v>6309.79475016</v>
      </c>
      <c r="D223" s="211">
        <v>19581</v>
      </c>
      <c r="F223" s="207">
        <f>IF($C$227=0,"",IF(C223="[for completion]","",C223/$C$227))</f>
        <v>0.15663149702251997</v>
      </c>
      <c r="G223" s="207">
        <f>IF($D$227=0,"",IF(D223="[for completion]","",D223/$D$227))</f>
        <v>0.1062458287890873</v>
      </c>
    </row>
    <row r="224">
      <c r="A224" s="145" t="s">
        <v>644</v>
      </c>
      <c r="B224" s="145" t="s">
        <v>2756</v>
      </c>
      <c r="C224" s="208">
        <v>3422.59915658</v>
      </c>
      <c r="D224" s="211">
        <v>9555</v>
      </c>
      <c r="F224" s="207">
        <f>IF($C$227=0,"",IF(C224="[for completion]","",C224/$C$227))</f>
        <v>0.08496105671100408</v>
      </c>
      <c r="G224" s="207">
        <f>IF($D$227=0,"",IF(D224="[for completion]","",D224/$D$227))</f>
        <v>0.05184509953933553</v>
      </c>
    </row>
    <row r="225">
      <c r="A225" s="145" t="s">
        <v>646</v>
      </c>
      <c r="B225" s="145" t="s">
        <v>2757</v>
      </c>
      <c r="C225" s="208">
        <v>1525.22958345</v>
      </c>
      <c r="D225" s="211">
        <v>3923</v>
      </c>
      <c r="F225" s="207">
        <f>IF($C$227=0,"",IF(C225="[for completion]","",C225/$C$227))</f>
        <v>0.03786161078420977</v>
      </c>
      <c r="G225" s="207">
        <f>IF($D$227=0,"",IF(D225="[for completion]","",D225/$D$227))</f>
        <v>0.021286062322638754</v>
      </c>
    </row>
    <row r="226">
      <c r="A226" s="145" t="s">
        <v>648</v>
      </c>
      <c r="B226" s="145" t="s">
        <v>649</v>
      </c>
      <c r="C226" s="208">
        <v>623.15220689</v>
      </c>
      <c r="D226" s="211">
        <v>1542</v>
      </c>
      <c r="F226" s="207">
        <f>IF($C$227=0,"",IF(C226="[for completion]","",C226/$C$227))</f>
        <v>0.0154688491310423</v>
      </c>
      <c r="G226" s="207">
        <f>IF($D$227=0,"",IF(D226="[for completion]","",D226/$D$227))</f>
        <v>0.008366838669770319</v>
      </c>
    </row>
    <row r="227">
      <c r="A227" s="145" t="s">
        <v>650</v>
      </c>
      <c r="B227" s="175" t="s">
        <v>95</v>
      </c>
      <c r="C227" s="208">
        <f>SUM(C219:C226)</f>
        <v>40284.328951109994</v>
      </c>
      <c r="D227" s="211">
        <f>SUM(D219:D226)</f>
        <v>184299</v>
      </c>
      <c r="F227" s="179">
        <f>SUM(F219:F226)</f>
        <v>1.0000000000000002</v>
      </c>
      <c r="G227" s="179">
        <f>SUM(G219:G226)</f>
        <v>1.0000000000000002</v>
      </c>
    </row>
    <row r="228" outlineLevel="1">
      <c r="A228" s="145" t="s">
        <v>651</v>
      </c>
      <c r="B228" s="162" t="s">
        <v>2758</v>
      </c>
      <c r="C228" s="208">
        <v>575.6859067</v>
      </c>
      <c r="D228" s="211">
        <v>1414</v>
      </c>
      <c r="F228" s="207">
        <f>IF($C$227=0,"",IF(C228="[for completion]","",C228/$C$227))</f>
        <v>0.014290567118510672</v>
      </c>
      <c r="G228" s="207">
        <f>IF($D$227=0,"",IF(D228="[for completion]","",D228/$D$227))</f>
        <v>0.007672315096663574</v>
      </c>
    </row>
    <row r="229" outlineLevel="1">
      <c r="A229" s="145" t="s">
        <v>653</v>
      </c>
      <c r="B229" s="162" t="s">
        <v>2759</v>
      </c>
      <c r="C229" s="208">
        <v>35.57840716</v>
      </c>
      <c r="D229" s="211">
        <v>95</v>
      </c>
      <c r="F229" s="207">
        <f>IF($C$227=0,"",IF(C229="[for completion]","",C229/$C$227))</f>
        <v>0.0008831823214227743</v>
      </c>
      <c r="G229" s="207">
        <f>IF($D$227=0,"",IF(D229="[for completion]","",D229/$D$227))</f>
        <v>0.0005154667144151624</v>
      </c>
    </row>
    <row r="230" outlineLevel="1">
      <c r="A230" s="145" t="s">
        <v>655</v>
      </c>
      <c r="B230" s="162" t="s">
        <v>2760</v>
      </c>
      <c r="C230" s="208">
        <v>8.05111664</v>
      </c>
      <c r="D230" s="211">
        <v>21</v>
      </c>
      <c r="F230" s="207">
        <f>IF($C$227=0,"",IF(C230="[for completion]","",C230/$C$227))</f>
        <v>0.00019985728568970392</v>
      </c>
      <c r="G230" s="207">
        <f>IF($D$227=0,"",IF(D230="[for completion]","",D230/$D$227))</f>
        <v>0.00011394527371282535</v>
      </c>
    </row>
    <row r="231" outlineLevel="1">
      <c r="A231" s="145" t="s">
        <v>657</v>
      </c>
      <c r="B231" s="162" t="s">
        <v>2761</v>
      </c>
      <c r="C231" s="208">
        <v>2.85507912</v>
      </c>
      <c r="D231" s="211">
        <v>7</v>
      </c>
      <c r="F231" s="207">
        <f>IF($C$227=0,"",IF(C231="[for completion]","",C231/$C$227))</f>
        <v>7.087319546677793E-05</v>
      </c>
      <c r="G231" s="207">
        <f>IF($D$227=0,"",IF(D231="[for completion]","",D231/$D$227))</f>
        <v>3.798175790427512E-05</v>
      </c>
    </row>
    <row r="232" outlineLevel="1">
      <c r="A232" s="145" t="s">
        <v>659</v>
      </c>
      <c r="B232" s="162" t="s">
        <v>2762</v>
      </c>
      <c r="C232" s="208">
        <v>0.3433719</v>
      </c>
      <c r="D232" s="211">
        <v>2</v>
      </c>
      <c r="F232" s="207">
        <f>IF($C$227=0,"",IF(C232="[for completion]","",C232/$C$227))</f>
        <v>8.523709068524492E-06</v>
      </c>
      <c r="G232" s="207">
        <f>IF($D$227=0,"",IF(D232="[for completion]","",D232/$D$227))</f>
        <v>1.0851930829792892E-05</v>
      </c>
    </row>
    <row r="233" outlineLevel="1">
      <c r="A233" s="145" t="s">
        <v>661</v>
      </c>
      <c r="B233" s="162" t="s">
        <v>2763</v>
      </c>
      <c r="C233" s="208">
        <v>0.63832537</v>
      </c>
      <c r="D233" s="211">
        <v>3</v>
      </c>
      <c r="F233" s="207">
        <f>IF($C$227=0,"",IF(C233="[for completion]","",C233/$C$227))</f>
        <v>1.5845500883847082E-05</v>
      </c>
      <c r="G233" s="207">
        <f>IF($D$227=0,"",IF(D233="[for completion]","",D233/$D$227))</f>
        <v>1.6277896244689337E-05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0.58771068</v>
      </c>
      <c r="F238" s="210"/>
      <c r="G238" s="210"/>
    </row>
    <row r="239">
      <c r="F239" s="210"/>
      <c r="G239" s="210"/>
    </row>
    <row r="240">
      <c r="B240" s="166" t="s">
        <v>633</v>
      </c>
      <c r="F240" s="210"/>
      <c r="G240" s="210"/>
    </row>
    <row r="241">
      <c r="A241" s="145" t="s">
        <v>668</v>
      </c>
      <c r="B241" s="145" t="s">
        <v>2764</v>
      </c>
      <c r="C241" s="208">
        <v>7190.08240931</v>
      </c>
      <c r="D241" s="211">
        <v>63407</v>
      </c>
      <c r="F241" s="207">
        <f>IF($C$249=0,"",IF(C241="[Mark as ND1 if not relevant]","",C241/$C$249))</f>
        <v>0.17848336056524738</v>
      </c>
      <c r="G241" s="207">
        <f>IF($D$249=0,"",IF(D241="[Mark as ND1 if not relevant]","",D241/$D$249))</f>
        <v>0.3440441890623389</v>
      </c>
    </row>
    <row r="242">
      <c r="A242" s="145" t="s">
        <v>669</v>
      </c>
      <c r="B242" s="145" t="s">
        <v>2765</v>
      </c>
      <c r="C242" s="208">
        <v>5486.9000078</v>
      </c>
      <c r="D242" s="211">
        <v>26010</v>
      </c>
      <c r="F242" s="207">
        <f>IF($C$249=0,"",IF(C242="[Mark as ND1 if not relevant]","",C242/$C$249))</f>
        <v>0.1362043293425349</v>
      </c>
      <c r="G242" s="207">
        <f>IF($D$249=0,"",IF(D242="[Mark as ND1 if not relevant]","",D242/$D$249))</f>
        <v>0.14112936044145655</v>
      </c>
    </row>
    <row r="243">
      <c r="A243" s="145" t="s">
        <v>670</v>
      </c>
      <c r="B243" s="145" t="s">
        <v>2766</v>
      </c>
      <c r="C243" s="208">
        <v>7501.24601707</v>
      </c>
      <c r="D243" s="211">
        <v>30798</v>
      </c>
      <c r="F243" s="207">
        <f>IF($C$249=0,"",IF(C243="[Mark as ND1 if not relevant]","",C243/$C$249))</f>
        <v>0.1862075455240594</v>
      </c>
      <c r="G243" s="207">
        <f>IF($D$249=0,"",IF(D243="[Mark as ND1 if not relevant]","",D243/$D$249))</f>
        <v>0.16710888284798073</v>
      </c>
    </row>
    <row r="244">
      <c r="A244" s="145" t="s">
        <v>671</v>
      </c>
      <c r="B244" s="145" t="s">
        <v>2767</v>
      </c>
      <c r="C244" s="208">
        <v>8221.02813398</v>
      </c>
      <c r="D244" s="211">
        <v>29469</v>
      </c>
      <c r="F244" s="207">
        <f>IF($C$249=0,"",IF(C244="[Mark as ND1 if not relevant]","",C244/$C$249))</f>
        <v>0.20407509192860657</v>
      </c>
      <c r="G244" s="207">
        <f>IF($D$249=0,"",IF(D244="[Mark as ND1 if not relevant]","",D244/$D$249))</f>
        <v>0.15989777481158335</v>
      </c>
    </row>
    <row r="245">
      <c r="A245" s="145" t="s">
        <v>672</v>
      </c>
      <c r="B245" s="145" t="s">
        <v>2768</v>
      </c>
      <c r="C245" s="208">
        <v>6312.76236155</v>
      </c>
      <c r="D245" s="211">
        <v>19591</v>
      </c>
      <c r="F245" s="207">
        <f>IF($C$249=0,"",IF(C245="[Mark as ND1 if not relevant]","",C245/$C$249))</f>
        <v>0.156705163668267</v>
      </c>
      <c r="G245" s="207">
        <f>IF($D$249=0,"",IF(D245="[Mark as ND1 if not relevant]","",D245/$D$249))</f>
        <v>0.10630008844323627</v>
      </c>
    </row>
    <row r="246">
      <c r="A246" s="145" t="s">
        <v>673</v>
      </c>
      <c r="B246" s="145" t="s">
        <v>2769</v>
      </c>
      <c r="C246" s="208">
        <v>3420.6527632</v>
      </c>
      <c r="D246" s="211">
        <v>9551</v>
      </c>
      <c r="F246" s="207">
        <f>IF($C$249=0,"",IF(C246="[Mark as ND1 if not relevant]","",C246/$C$249))</f>
        <v>0.08491274032022189</v>
      </c>
      <c r="G246" s="207">
        <f>IF($D$249=0,"",IF(D246="[Mark as ND1 if not relevant]","",D246/$D$249))</f>
        <v>0.05182339567767595</v>
      </c>
    </row>
    <row r="247">
      <c r="A247" s="145" t="s">
        <v>674</v>
      </c>
      <c r="B247" s="145" t="s">
        <v>2770</v>
      </c>
      <c r="C247" s="208">
        <v>1527.24609832</v>
      </c>
      <c r="D247" s="211">
        <v>3928</v>
      </c>
      <c r="F247" s="207">
        <f>IF($C$249=0,"",IF(C247="[Mark as ND1 if not relevant]","",C247/$C$249))</f>
        <v>0.03791166783921116</v>
      </c>
      <c r="G247" s="207">
        <f>IF($D$249=0,"",IF(D247="[Mark as ND1 if not relevant]","",D247/$D$249))</f>
        <v>0.021313192149713237</v>
      </c>
    </row>
    <row r="248">
      <c r="A248" s="145" t="s">
        <v>675</v>
      </c>
      <c r="B248" s="145" t="s">
        <v>649</v>
      </c>
      <c r="C248" s="208">
        <v>624.41115988</v>
      </c>
      <c r="D248" s="211">
        <v>1545</v>
      </c>
      <c r="F248" s="207">
        <f>IF($C$249=0,"",IF(C248="[Mark as ND1 if not relevant]","",C248/$C$249))</f>
        <v>0.015500100811851674</v>
      </c>
      <c r="G248" s="207">
        <f>IF($D$249=0,"",IF(D248="[Mark as ND1 if not relevant]","",D248/$D$249))</f>
        <v>0.008383116566015009</v>
      </c>
    </row>
    <row r="249">
      <c r="A249" s="145" t="s">
        <v>676</v>
      </c>
      <c r="B249" s="175" t="s">
        <v>95</v>
      </c>
      <c r="C249" s="208">
        <f>SUM(C241:C248)</f>
        <v>40284.32895111</v>
      </c>
      <c r="D249" s="211">
        <f>SUM(D241:D248)</f>
        <v>184299</v>
      </c>
      <c r="F249" s="179">
        <f>SUM(F241:F248)</f>
        <v>1</v>
      </c>
      <c r="G249" s="179">
        <f>SUM(G241:G248)</f>
        <v>0.9999999999999999</v>
      </c>
    </row>
    <row r="250" outlineLevel="1">
      <c r="A250" s="145" t="s">
        <v>677</v>
      </c>
      <c r="B250" s="162" t="s">
        <v>2758</v>
      </c>
      <c r="C250" s="208">
        <v>576.94485969</v>
      </c>
      <c r="D250" s="211">
        <v>1417</v>
      </c>
      <c r="F250" s="207">
        <f>IF($C$249=0,"",IF(C250="[for completion]","",C250/$C$249))</f>
        <v>0.014321818799320048</v>
      </c>
      <c r="G250" s="207">
        <f>IF($D$249=0,"",IF(D250="[for completion]","",D250/$D$249))</f>
        <v>0.007688592992908264</v>
      </c>
    </row>
    <row r="251" outlineLevel="1">
      <c r="A251" s="145" t="s">
        <v>678</v>
      </c>
      <c r="B251" s="162" t="s">
        <v>2759</v>
      </c>
      <c r="C251" s="208">
        <v>35.57840716</v>
      </c>
      <c r="D251" s="211">
        <v>95</v>
      </c>
      <c r="F251" s="207">
        <f>IF($C$249=0,"",IF(C251="[for completion]","",C251/$C$249))</f>
        <v>0.0008831823214227741</v>
      </c>
      <c r="G251" s="207">
        <f>IF($D$249=0,"",IF(D251="[for completion]","",D251/$D$249))</f>
        <v>0.0005154667144151624</v>
      </c>
    </row>
    <row r="252" outlineLevel="1">
      <c r="A252" s="145" t="s">
        <v>679</v>
      </c>
      <c r="B252" s="162" t="s">
        <v>2760</v>
      </c>
      <c r="C252" s="208">
        <v>8.05111664</v>
      </c>
      <c r="D252" s="211">
        <v>21</v>
      </c>
      <c r="F252" s="207">
        <f>IF($C$249=0,"",IF(C252="[for completion]","",C252/$C$249))</f>
        <v>0.00019985728568970386</v>
      </c>
      <c r="G252" s="207">
        <f>IF($D$249=0,"",IF(D252="[for completion]","",D252/$D$249))</f>
        <v>0.00011394527371282535</v>
      </c>
    </row>
    <row r="253" outlineLevel="1">
      <c r="A253" s="145" t="s">
        <v>680</v>
      </c>
      <c r="B253" s="162" t="s">
        <v>2761</v>
      </c>
      <c r="C253" s="208">
        <v>2.85507912</v>
      </c>
      <c r="D253" s="211">
        <v>7</v>
      </c>
      <c r="F253" s="207">
        <f>IF($C$249=0,"",IF(C253="[for completion]","",C253/$C$249))</f>
        <v>7.087319546677792E-05</v>
      </c>
      <c r="G253" s="207">
        <f>IF($D$249=0,"",IF(D253="[for completion]","",D253/$D$249))</f>
        <v>3.798175790427512E-05</v>
      </c>
    </row>
    <row r="254" outlineLevel="1">
      <c r="A254" s="145" t="s">
        <v>681</v>
      </c>
      <c r="B254" s="162" t="s">
        <v>2762</v>
      </c>
      <c r="C254" s="208">
        <v>0.3433719</v>
      </c>
      <c r="D254" s="211">
        <v>2</v>
      </c>
      <c r="F254" s="207">
        <f>IF($C$249=0,"",IF(C254="[for completion]","",C254/$C$249))</f>
        <v>8.52370906852449E-06</v>
      </c>
      <c r="G254" s="207">
        <f>IF($D$249=0,"",IF(D254="[for completion]","",D254/$D$249))</f>
        <v>1.0851930829792892E-05</v>
      </c>
    </row>
    <row r="255" outlineLevel="1">
      <c r="A255" s="145" t="s">
        <v>682</v>
      </c>
      <c r="B255" s="162" t="s">
        <v>2771</v>
      </c>
      <c r="C255" s="208">
        <v>0.63832537</v>
      </c>
      <c r="D255" s="211">
        <v>3</v>
      </c>
      <c r="F255" s="207">
        <f>IF($C$249=0,"",IF(C255="[for completion]","",C255/$C$249))</f>
        <v>1.584550088384708E-05</v>
      </c>
      <c r="G255" s="207">
        <f>IF($D$249=0,"",IF(D255="[for completion]","",D255/$D$249))</f>
        <v>1.6277896244689337E-05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0.81419466</v>
      </c>
      <c r="E277" s="141"/>
      <c r="F277" s="141"/>
    </row>
    <row r="278">
      <c r="A278" s="145" t="s">
        <v>709</v>
      </c>
      <c r="B278" s="145" t="s">
        <v>2773</v>
      </c>
      <c r="C278" s="179">
        <v>0.18580534</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40284.32895111</v>
      </c>
      <c r="D287" s="311">
        <v>184299</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40284.32895111</v>
      </c>
      <c r="D305" s="311">
        <f>SUM(D287:D304)</f>
        <v>184299</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40284.32895111</v>
      </c>
      <c r="D310" s="311">
        <v>184299</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40284.32895111</v>
      </c>
      <c r="D328" s="311">
        <f>SUM(D310:D327)</f>
        <v>184299</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4517.56700801</v>
      </c>
      <c r="D333" s="311">
        <v>17552</v>
      </c>
      <c r="E333" s="253"/>
      <c r="F333" s="244">
        <f>IF($C$346=0,"",IF(C333="[For completion]","",C333/$C$346))</f>
        <v>0.112142044453381</v>
      </c>
      <c r="G333" s="244">
        <f>IF($D$346=0,"",IF(D333="[For completion]","",D333/$D$346))</f>
        <v>0.09523654496226241</v>
      </c>
    </row>
    <row r="334" s="216" customFormat="1">
      <c r="A334" s="329" t="s">
        <v>2068</v>
      </c>
      <c r="B334" s="252" t="s">
        <v>1540</v>
      </c>
      <c r="C334" s="245">
        <v>7603.43099507</v>
      </c>
      <c r="D334" s="311">
        <v>32233</v>
      </c>
      <c r="E334" s="253"/>
      <c r="F334" s="365">
        <f>IF($C$346=0,"",IF(C334="[For completion]","",C334/$C$346))</f>
        <v>0.18874413929788186</v>
      </c>
      <c r="G334" s="365">
        <f>IF($D$346=0,"",IF(D334="[For completion]","",D334/$D$346))</f>
        <v>0.1748951432183571</v>
      </c>
    </row>
    <row r="335" s="216" customFormat="1">
      <c r="A335" s="329" t="s">
        <v>2069</v>
      </c>
      <c r="B335" s="344" t="s">
        <v>2218</v>
      </c>
      <c r="C335" s="245">
        <v>3876.87685823</v>
      </c>
      <c r="D335" s="311">
        <v>19326</v>
      </c>
      <c r="E335" s="253"/>
      <c r="F335" s="365">
        <f>IF($C$346=0,"",IF(C335="[For completion]","",C335/$C$346))</f>
        <v>0.09623784134359216</v>
      </c>
      <c r="G335" s="365">
        <f>IF($D$346=0,"",IF(D335="[For completion]","",D335/$D$346))</f>
        <v>0.10486220760828871</v>
      </c>
    </row>
    <row r="336" s="216" customFormat="1">
      <c r="A336" s="329" t="s">
        <v>2070</v>
      </c>
      <c r="B336" s="252" t="s">
        <v>1541</v>
      </c>
      <c r="C336" s="245">
        <v>4562.27700619</v>
      </c>
      <c r="D336" s="311">
        <v>24384</v>
      </c>
      <c r="E336" s="253"/>
      <c r="F336" s="365">
        <f>IF($C$346=0,"",IF(C336="[For completion]","",C336/$C$346))</f>
        <v>0.11325190526884255</v>
      </c>
      <c r="G336" s="365">
        <f>IF($D$346=0,"",IF(D336="[For completion]","",D336/$D$346))</f>
        <v>0.13230674067683493</v>
      </c>
    </row>
    <row r="337" s="216" customFormat="1">
      <c r="A337" s="329" t="s">
        <v>2071</v>
      </c>
      <c r="B337" s="252" t="s">
        <v>1542</v>
      </c>
      <c r="C337" s="245">
        <v>5712.8362371</v>
      </c>
      <c r="D337" s="311">
        <v>29699</v>
      </c>
      <c r="E337" s="253"/>
      <c r="F337" s="365">
        <f>IF($C$346=0,"",IF(C337="[For completion]","",C337/$C$346))</f>
        <v>0.14181286832488219</v>
      </c>
      <c r="G337" s="365">
        <f>IF($D$346=0,"",IF(D337="[For completion]","",D337/$D$346))</f>
        <v>0.16114574685700953</v>
      </c>
    </row>
    <row r="338" s="216" customFormat="1">
      <c r="A338" s="329" t="s">
        <v>2072</v>
      </c>
      <c r="B338" s="252" t="s">
        <v>1543</v>
      </c>
      <c r="C338" s="245">
        <v>4422.26883741</v>
      </c>
      <c r="D338" s="311">
        <v>22996</v>
      </c>
      <c r="E338" s="253"/>
      <c r="F338" s="365">
        <f>IF($C$346=0,"",IF(C338="[For completion]","",C338/$C$346))</f>
        <v>0.1097764056781725</v>
      </c>
      <c r="G338" s="365">
        <f>IF($D$346=0,"",IF(D338="[For completion]","",D338/$D$346))</f>
        <v>0.12477550068095866</v>
      </c>
    </row>
    <row r="339" s="216" customFormat="1">
      <c r="A339" s="329" t="s">
        <v>2073</v>
      </c>
      <c r="B339" s="252" t="s">
        <v>1544</v>
      </c>
      <c r="C339" s="245">
        <v>4319.08346776</v>
      </c>
      <c r="D339" s="311">
        <v>19317</v>
      </c>
      <c r="E339" s="253"/>
      <c r="F339" s="365">
        <f>IF($C$346=0,"",IF(C339="[For completion]","",C339/$C$346))</f>
        <v>0.10721497863354608</v>
      </c>
      <c r="G339" s="365">
        <f>IF($D$346=0,"",IF(D339="[For completion]","",D339/$D$346))</f>
        <v>0.10481337391955464</v>
      </c>
    </row>
    <row r="340" s="216" customFormat="1">
      <c r="A340" s="329" t="s">
        <v>2074</v>
      </c>
      <c r="B340" s="252" t="s">
        <v>1545</v>
      </c>
      <c r="C340" s="245">
        <v>1804.48059769</v>
      </c>
      <c r="D340" s="311">
        <v>6906</v>
      </c>
      <c r="E340" s="253"/>
      <c r="F340" s="365">
        <f>IF($C$346=0,"",IF(C340="[For completion]","",C340/$C$346))</f>
        <v>0.044793611924874306</v>
      </c>
      <c r="G340" s="365">
        <f>IF($D$346=0,"",IF(D340="[For completion]","",D340/$D$346))</f>
        <v>0.03747171715527485</v>
      </c>
    </row>
    <row r="341" s="216" customFormat="1">
      <c r="A341" s="367" t="s">
        <v>2075</v>
      </c>
      <c r="B341" s="368" t="s">
        <v>2590</v>
      </c>
      <c r="C341" s="245">
        <v>1486.94514543</v>
      </c>
      <c r="D341" s="311">
        <v>5298</v>
      </c>
      <c r="E341" s="377"/>
      <c r="F341" s="365">
        <f>IF($C$346=0,"",IF(C341="[For completion]","",C341/$C$346))</f>
        <v>0.036911255174055184</v>
      </c>
      <c r="G341" s="365">
        <f>IF($D$346=0,"",IF(D341="[For completion]","",D341/$D$346))</f>
        <v>0.02874676476812137</v>
      </c>
    </row>
    <row r="342" s="216" customFormat="1">
      <c r="A342" s="367" t="s">
        <v>2076</v>
      </c>
      <c r="B342" s="367" t="s">
        <v>2593</v>
      </c>
      <c r="C342" s="245">
        <v>646.5601925</v>
      </c>
      <c r="D342" s="311">
        <v>2447</v>
      </c>
      <c r="E342" s="108"/>
      <c r="F342" s="365">
        <f>IF($C$346=0,"",IF(C342="[For completion]","",C342/$C$346))</f>
        <v>0.016049918400891833</v>
      </c>
      <c r="G342" s="365">
        <f>IF($D$346=0,"",IF(D342="[For completion]","",D342/$D$346))</f>
        <v>0.013277337370251602</v>
      </c>
    </row>
    <row r="343" s="216" customFormat="1">
      <c r="A343" s="367" t="s">
        <v>2077</v>
      </c>
      <c r="B343" s="367" t="s">
        <v>2591</v>
      </c>
      <c r="C343" s="245">
        <v>1101.38826404</v>
      </c>
      <c r="D343" s="311">
        <v>3470</v>
      </c>
      <c r="E343" s="108"/>
      <c r="F343" s="365">
        <f>IF($C$346=0,"",IF(C343="[For completion]","",C343/$C$346))</f>
        <v>0.02734036516722596</v>
      </c>
      <c r="G343" s="365">
        <f>IF($D$346=0,"",IF(D343="[For completion]","",D343/$D$346))</f>
        <v>0.018828099989690667</v>
      </c>
    </row>
    <row r="344" s="361" customFormat="1">
      <c r="A344" s="367" t="s">
        <v>2587</v>
      </c>
      <c r="B344" s="368" t="s">
        <v>2592</v>
      </c>
      <c r="C344" s="245">
        <v>230.61434168</v>
      </c>
      <c r="D344" s="311">
        <v>671</v>
      </c>
      <c r="E344" s="377"/>
      <c r="F344" s="365">
        <f>IF($C$346=0,"",IF(C344="[For completion]","",C344/$C$346))</f>
        <v>0.005724666332654541</v>
      </c>
      <c r="G344" s="365">
        <f>IF($D$346=0,"",IF(D344="[For completion]","",D344/$D$346))</f>
        <v>0.003640822793395515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40284.328951109994</v>
      </c>
      <c r="D346" s="311">
        <f>SUM(D333:D345)</f>
        <v>184299</v>
      </c>
      <c r="E346" s="377"/>
      <c r="F346" s="378">
        <f>SUM(F333:F345)</f>
        <v>1</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32937.50709249</v>
      </c>
      <c r="D358" s="311">
        <v>146332</v>
      </c>
      <c r="E358" s="271"/>
      <c r="F358" s="244">
        <f>IF($C$365=0,"",IF(C358="[For completion]","",C358/$C$365))</f>
        <v>0.8176258100876825</v>
      </c>
      <c r="G358" s="244">
        <f>IF($D$365=0,"",IF(D358="[For completion]","",D358/$D$365))</f>
        <v>0.7939923710926267</v>
      </c>
    </row>
    <row r="359" s="216" customFormat="1">
      <c r="A359" s="329" t="s">
        <v>2395</v>
      </c>
      <c r="B359" s="266" t="s">
        <v>1929</v>
      </c>
      <c r="C359" s="245">
        <v>7346.82185862</v>
      </c>
      <c r="D359" s="311">
        <v>37967</v>
      </c>
      <c r="E359" s="271"/>
      <c r="F359" s="244">
        <f>IF($C$365=0,"",IF(C359="[For completion]","",C359/$C$365))</f>
        <v>0.18237418991231738</v>
      </c>
      <c r="G359" s="244">
        <f>IF($D$365=0,"",IF(D359="[For completion]","",D359/$D$365))</f>
        <v>0.20600762890737334</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40284.32895111</v>
      </c>
      <c r="D365" s="311">
        <f>SUM(D358:D364)</f>
        <v>184299</v>
      </c>
      <c r="E365" s="271"/>
      <c r="F365" s="296">
        <f>SUM(F358:F364)</f>
        <v>0.9999999999999999</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40284.32895111</v>
      </c>
      <c r="D371" s="311">
        <v>184299</v>
      </c>
      <c r="E371" s="271"/>
      <c r="F371" s="244">
        <f>IF($C$372=0,"",IF(C371="[For completion]","",C371/$C$372))</f>
        <v>1</v>
      </c>
      <c r="G371" s="244">
        <f>IF($D$372=0,"",IF(D371="[For completion]","",D371/$D$372))</f>
        <v>1</v>
      </c>
    </row>
    <row r="372" s="216" customFormat="1">
      <c r="A372" s="329" t="s">
        <v>2406</v>
      </c>
      <c r="B372" s="270" t="s">
        <v>95</v>
      </c>
      <c r="C372" s="245">
        <f>SUM(C368:C371)</f>
        <v>40284.32895111</v>
      </c>
      <c r="D372" s="311">
        <f>SUM(D368:D371)</f>
        <v>184299</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40284.32895111</v>
      </c>
      <c r="D375" s="311">
        <v>184299</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40284.32895111</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t="s">
        <v>1150</v>
      </c>
      <c r="G476" s="145"/>
    </row>
    <row r="477">
      <c r="A477" s="329"/>
      <c r="G477" s="145"/>
    </row>
    <row r="478">
      <c r="A478" s="329"/>
      <c r="B478" s="166" t="s">
        <v>633</v>
      </c>
      <c r="G478" s="145"/>
    </row>
    <row r="479">
      <c r="A479" s="329" t="s">
        <v>2081</v>
      </c>
      <c r="B479" s="145" t="s">
        <v>635</v>
      </c>
      <c r="C479" s="208" t="s">
        <v>1150</v>
      </c>
      <c r="D479" s="211" t="s">
        <v>1150</v>
      </c>
      <c r="F479" s="207" t="str">
        <f>IF($C$487=0,"",IF(C479="[Mark as ND1 if not relevant]","",C479/$C$487))</f>
        <v/>
      </c>
      <c r="G479" s="207" t="str">
        <f>IF($D$487=0,"",IF(D479="[Mark as ND1 if not relevant]","",D479/$D$487))</f>
        <v/>
      </c>
    </row>
    <row r="480">
      <c r="A480" s="329" t="s">
        <v>2082</v>
      </c>
      <c r="B480" s="145" t="s">
        <v>637</v>
      </c>
      <c r="C480" s="208" t="s">
        <v>1150</v>
      </c>
      <c r="D480" s="211" t="s">
        <v>1150</v>
      </c>
      <c r="F480" s="207" t="str">
        <f>IF($C$487=0,"",IF(C480="[Mark as ND1 if not relevant]","",C480/$C$487))</f>
        <v/>
      </c>
      <c r="G480" s="207" t="str">
        <f>IF($D$487=0,"",IF(D480="[Mark as ND1 if not relevant]","",D480/$D$487))</f>
        <v/>
      </c>
    </row>
    <row r="481">
      <c r="A481" s="329" t="s">
        <v>2083</v>
      </c>
      <c r="B481" s="145" t="s">
        <v>639</v>
      </c>
      <c r="C481" s="208" t="s">
        <v>1150</v>
      </c>
      <c r="D481" s="211" t="s">
        <v>1150</v>
      </c>
      <c r="F481" s="207" t="str">
        <f>IF($C$487=0,"",IF(C481="[Mark as ND1 if not relevant]","",C481/$C$487))</f>
        <v/>
      </c>
      <c r="G481" s="207" t="str">
        <f>IF($D$487=0,"",IF(D481="[Mark as ND1 if not relevant]","",D481/$D$487))</f>
        <v/>
      </c>
    </row>
    <row r="482">
      <c r="A482" s="329" t="s">
        <v>2084</v>
      </c>
      <c r="B482" s="145" t="s">
        <v>641</v>
      </c>
      <c r="C482" s="208" t="s">
        <v>1150</v>
      </c>
      <c r="D482" s="211" t="s">
        <v>1150</v>
      </c>
      <c r="F482" s="207" t="str">
        <f>IF($C$487=0,"",IF(C482="[Mark as ND1 if not relevant]","",C482/$C$487))</f>
        <v/>
      </c>
      <c r="G482" s="207" t="str">
        <f>IF($D$487=0,"",IF(D482="[Mark as ND1 if not relevant]","",D482/$D$487))</f>
        <v/>
      </c>
    </row>
    <row r="483">
      <c r="A483" s="329" t="s">
        <v>2085</v>
      </c>
      <c r="B483" s="145" t="s">
        <v>643</v>
      </c>
      <c r="C483" s="208" t="s">
        <v>1150</v>
      </c>
      <c r="D483" s="211" t="s">
        <v>1150</v>
      </c>
      <c r="F483" s="207" t="str">
        <f>IF($C$487=0,"",IF(C483="[Mark as ND1 if not relevant]","",C483/$C$487))</f>
        <v/>
      </c>
      <c r="G483" s="207" t="str">
        <f>IF($D$487=0,"",IF(D483="[Mark as ND1 if not relevant]","",D483/$D$487))</f>
        <v/>
      </c>
    </row>
    <row r="484">
      <c r="A484" s="329" t="s">
        <v>2086</v>
      </c>
      <c r="B484" s="145" t="s">
        <v>645</v>
      </c>
      <c r="C484" s="208" t="s">
        <v>1150</v>
      </c>
      <c r="D484" s="211" t="s">
        <v>1150</v>
      </c>
      <c r="F484" s="207" t="str">
        <f>IF($C$487=0,"",IF(C484="[Mark as ND1 if not relevant]","",C484/$C$487))</f>
        <v/>
      </c>
      <c r="G484" s="207" t="str">
        <f>IF($D$487=0,"",IF(D484="[Mark as ND1 if not relevant]","",D484/$D$487))</f>
        <v/>
      </c>
    </row>
    <row r="485">
      <c r="A485" s="329" t="s">
        <v>2087</v>
      </c>
      <c r="B485" s="145" t="s">
        <v>647</v>
      </c>
      <c r="C485" s="208" t="s">
        <v>1150</v>
      </c>
      <c r="D485" s="211" t="s">
        <v>1150</v>
      </c>
      <c r="F485" s="207" t="str">
        <f>IF($C$487=0,"",IF(C485="[Mark as ND1 if not relevant]","",C485/$C$487))</f>
        <v/>
      </c>
      <c r="G485" s="207" t="str">
        <f>IF($D$487=0,"",IF(D485="[Mark as ND1 if not relevant]","",D485/$D$487))</f>
        <v/>
      </c>
    </row>
    <row r="486">
      <c r="A486" s="329" t="s">
        <v>2088</v>
      </c>
      <c r="B486" s="145" t="s">
        <v>649</v>
      </c>
      <c r="C486" s="208" t="s">
        <v>1150</v>
      </c>
      <c r="D486" s="211" t="s">
        <v>1150</v>
      </c>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85.08</v>
      </c>
      <c r="H75" s="64"/>
    </row>
    <row r="76">
      <c r="A76" s="66" t="s">
        <v>1410</v>
      </c>
      <c r="B76" s="66" t="s">
        <v>1439</v>
      </c>
      <c r="C76" s="301">
        <v>270.72</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0.00018795</v>
      </c>
      <c r="D82" s="296" t="str">
        <f>IF(C82="","","ND2")</f>
        <v>ND2</v>
      </c>
      <c r="E82" s="296" t="str">
        <f>IF(C82="","","ND2")</f>
        <v>ND2</v>
      </c>
      <c r="F82" s="296" t="str">
        <f>IF(C82="","","ND2")</f>
        <v>ND2</v>
      </c>
      <c r="G82" s="296">
        <f>IF(C82="","",C82)</f>
        <v>0.00018795</v>
      </c>
      <c r="H82" s="64"/>
    </row>
    <row r="83">
      <c r="A83" s="66" t="s">
        <v>1417</v>
      </c>
      <c r="B83" s="275" t="s">
        <v>2799</v>
      </c>
      <c r="C83" s="296">
        <v>0.00010354</v>
      </c>
      <c r="D83" s="296" t="str">
        <f>IF(C83="","","ND2")</f>
        <v>ND2</v>
      </c>
      <c r="E83" s="296" t="str">
        <f>IF(C83="","","ND2")</f>
        <v>ND2</v>
      </c>
      <c r="F83" s="296" t="str">
        <f>IF(C83="","","ND2")</f>
        <v>ND2</v>
      </c>
      <c r="G83" s="296">
        <f>IF(C83="","",C83)</f>
        <v>0.00010354</v>
      </c>
      <c r="H83" s="64"/>
    </row>
    <row r="84">
      <c r="A84" s="66" t="s">
        <v>1418</v>
      </c>
      <c r="B84" s="275" t="s">
        <v>2800</v>
      </c>
      <c r="C84" s="296">
        <v>0</v>
      </c>
      <c r="D84" s="296" t="str">
        <f>IF(C84="","","ND2")</f>
        <v>ND2</v>
      </c>
      <c r="E84" s="296" t="str">
        <f>IF(C84="","","ND2")</f>
        <v>ND2</v>
      </c>
      <c r="F84" s="296" t="str">
        <f>IF(C84="","","ND2")</f>
        <v>ND2</v>
      </c>
      <c r="G84" s="296">
        <f>IF(C84="","",C84)</f>
        <v>0</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0.99970851</v>
      </c>
      <c r="D87" s="296" t="str">
        <f>IF(C87="","","ND2")</f>
        <v>ND2</v>
      </c>
      <c r="E87" s="296" t="str">
        <f>IF(C87="","","ND2")</f>
        <v>ND2</v>
      </c>
      <c r="F87" s="296" t="str">
        <f>IF(C87="","","ND2")</f>
        <v>ND2</v>
      </c>
      <c r="G87" s="296">
        <f>IF(C87="","",C87)</f>
        <v>0.99970851</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2023-11-14T11:02:44Z</dcterms:created>
  <dcterms:modified xsi:type="dcterms:W3CDTF">2023-11-14T11:02:44Z</dcterms:modified>
</cp:coreProperties>
</file>