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<sst xmlns="http://schemas.openxmlformats.org/spreadsheetml/2006/main" count="3932" uniqueCount="2805">
  <si>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</si>
  <si>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</si>
  <si>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</si>
  <si>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</si>
  <si>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</si>
  <si>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</si>
  <si>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</si>
  <si>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</si>
  <si>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</si>
  <si>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</si>
  <si>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</si>
  <si>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</si>
  <si>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</si>
  <si>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</si>
  <si>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</si>
  <si>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</si>
  <si>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</si>
  <si>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</si>
  <si>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</si>
  <si>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</si>
  <si>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</si>
  <si>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</si>
  <si>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</si>
  <si>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</si>
  <si>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</si>
  <si>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</si>
  <si>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</si>
  <si>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</si>
  <si>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</si>
  <si>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</si>
  <si>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</si>
  <si>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</si>
  <si>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</si>
  <si>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</si>
  <si>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</si>
  <si>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</si>
  <si>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</si>
  <si>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</si>
  <si>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</si>
  <si>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</si>
  <si>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</si>
  <si>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</si>
  <si>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</si>
  <si>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</si>
  <si>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</si>
  <si>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</si>
  <si>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</si>
  <si>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</si>
  <si>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</si>
  <si>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</si>
  <si>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</si>
  <si>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</si>
  <si>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</si>
  <si>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</si>
  <si>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</si>
  <si>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</si>
  <si>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</si>
  <si>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</si>
  <si>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</si>
  <si>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</si>
  <si>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</si>
  <si>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</si>
  <si>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</si>
  <si>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</si>
  <si>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</si>
  <si>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</si>
  <si>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</si>
  <si>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</si>
  <si>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</si>
  <si>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</si>
  <si>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</si>
  <si>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</si>
  <si>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</si>
  <si>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</si>
  <si>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</si>
  <si>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</si>
  <si>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</si>
  <si>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</si>
  <si>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</si>
  <si>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</si>
  <si>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</si>
  <si>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</si>
  <si>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</si>
  <si>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</si>
  <si>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</si>
  <si>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</si>
  <si>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</si>
  <si>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</si>
  <si>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</si>
  <si>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</si>
  <si>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</si>
  <si>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</si>
  <si>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</si>
  <si>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</si>
  <si>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</si>
  <si>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</si>
  <si>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</si>
  <si>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</si>
  <si>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</si>
  <si>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</si>
  <si>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</si>
  <si>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</si>
  <si>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</si>
  <si>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</si>
  <si>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</si>
  <si>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</si>
  <si>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</si>
  <si>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</si>
  <si>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</si>
  <si>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</si>
  <si>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</si>
  <si>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</si>
  <si>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</si>
  <si>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</si>
  <si>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</si>
  <si>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</si>
  <si>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</si>
  <si>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</si>
  <si>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</si>
  <si>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</si>
  <si>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</si>
  <si>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</si>
  <si>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</si>
  <si>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</si>
  <si>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</si>
  <si>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</si>
  <si>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</si>
  <si>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</si>
  <si>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</si>
  <si>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</si>
  <si>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</si>
  <si>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</si>
  <si>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</si>
  <si>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</si>
  <si>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</si>
  <si>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</si>
  <si>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</si>
  <si>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</si>
  <si>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</si>
  <si>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</si>
  <si>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</si>
  <si>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</si>
  <si>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</si>
  <si>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</si>
  <si>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</si>
  <si>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</si>
  <si>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</si>
  <si>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</si>
  <si>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</si>
  <si>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</si>
  <si>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</si>
  <si>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</si>
  <si>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</si>
  <si>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</si>
  <si>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</si>
  <si>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</si>
  <si>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</si>
  <si>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</si>
  <si>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</si>
  <si>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</si>
  <si>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</si>
  <si>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</si>
  <si>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</si>
  <si>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</si>
  <si>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</si>
  <si>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</si>
  <si>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</si>
  <si>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</si>
  <si>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</si>
  <si>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</si>
  <si>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</si>
  <si>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</si>
  <si>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</si>
  <si>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</si>
  <si>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</si>
  <si>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</si>
  <si>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</si>
  <si>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</si>
  <si>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</si>
  <si>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</si>
  <si>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</si>
  <si>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</si>
  <si>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</si>
  <si>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</si>
  <si>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</si>
  <si>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</si>
  <si>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</si>
  <si>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</si>
  <si>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</si>
  <si>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</si>
  <si>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</si>
  <si>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</si>
  <si>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</si>
  <si>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</si>
  <si>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</si>
  <si>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</si>
  <si>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</si>
  <si>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</si>
  <si>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</si>
  <si>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</si>
  <si>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</si>
  <si>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</si>
  <si>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</si>
  <si>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</si>
  <si>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</si>
  <si>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</si>
  <si>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</si>
  <si>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</si>
  <si>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</si>
  <si>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</si>
  <si>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</si>
  <si>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</si>
  <si>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</si>
  <si>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</si>
  <si>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</si>
  <si>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</si>
  <si>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</si>
  <si>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</si>
  <si>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</si>
  <si>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</si>
  <si>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</si>
  <si>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</si>
  <si>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</si>
  <si>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</si>
  <si>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</si>
  <si>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</si>
  <si>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</si>
  <si>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</si>
  <si>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</si>
  <si>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</si>
  <si>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</si>
  <si>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</si>
  <si>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</si>
  <si>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</si>
  <si>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</si>
  <si>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</si>
  <si>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</si>
  <si>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</si>
  <si>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</si>
  <si>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</si>
  <si>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</si>
  <si>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</si>
  <si>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</si>
  <si>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</si>
  <si>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</si>
  <si>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</si>
  <si>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</si>
  <si>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</si>
  <si>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</si>
  <si>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</si>
  <si>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</si>
  <si>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</si>
  <si>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</si>
  <si>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</si>
  <si>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</si>
  <si>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</si>
  <si>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</si>
  <si>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</si>
  <si>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</si>
  <si>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</si>
  <si>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</si>
  <si>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</si>
  <si>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</si>
  <si>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</si>
  <si>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</si>
  <si>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</si>
  <si>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</si>
  <si>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</si>
  <si>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</si>
  <si>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</si>
  <si>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</si>
  <si>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</si>
  <si>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</si>
  <si>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</si>
  <si>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</si>
  <si>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</si>
  <si>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</si>
  <si>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</si>
  <si>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</si>
  <si>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</si>
  <si>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</si>
  <si>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</si>
  <si>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</si>
  <si>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</si>
  <si>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</si>
  <si>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</si>
  <si>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</si>
  <si>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</si>
  <si>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</si>
  <si>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</si>
  <si>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</si>
  <si>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</si>
  <si>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</si>
  <si>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</si>
  <si>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</si>
  <si>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</si>
  <si>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</si>
  <si>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</si>
  <si>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</si>
  <si>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</si>
  <si>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</si>
  <si>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</si>
  <si>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</si>
  <si>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</si>
  <si>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</si>
  <si>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</si>
  <si>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</si>
  <si>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</si>
  <si>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</si>
  <si>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</si>
  <si>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</si>
  <si>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</si>
  <si>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</si>
  <si>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</si>
  <si>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</si>
  <si>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</si>
  <si>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</si>
  <si>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</si>
  <si>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</si>
  <si>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</si>
  <si>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</si>
  <si>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</si>
  <si>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</si>
  <si>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</si>
  <si>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</si>
  <si>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</si>
  <si>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</si>
  <si>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</si>
  <si>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</si>
  <si>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</si>
  <si>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</si>
  <si>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</si>
  <si>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</si>
  <si>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</si>
  <si>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</si>
  <si>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</si>
  <si>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</si>
  <si>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</si>
  <si>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</si>
  <si>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</si>
  <si>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</si>
  <si>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</si>
  <si>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</si>
  <si>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</si>
  <si>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</si>
  <si>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</si>
  <si>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</si>
  <si>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</si>
  <si>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</si>
  <si>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</si>
  <si>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</si>
  <si>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</si>
  <si>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</si>
  <si>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</si>
  <si>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</si>
  <si>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</si>
  <si>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</si>
  <si>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</si>
  <si>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</si>
  <si>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</si>
  <si>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</si>
  <si>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</si>
  <si>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</si>
  <si>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</si>
  <si>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</si>
  <si>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</si>
  <si>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</si>
  <si>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</si>
  <si>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</si>
  <si>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</si>
  <si>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</si>
  <si>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</si>
  <si>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</si>
  <si>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</si>
  <si>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</si>
  <si>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</si>
  <si>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</si>
  <si>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</si>
  <si>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</si>
  <si>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</si>
  <si>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</si>
  <si>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</si>
  <si>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</si>
  <si>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</si>
  <si>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</si>
  <si>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</si>
  <si>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</si>
  <si>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</si>
  <si>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</si>
  <si>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</si>
  <si>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</si>
  <si>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</si>
  <si>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</si>
  <si>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</si>
  <si>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</si>
  <si>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</si>
  <si>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</si>
  <si>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</si>
  <si>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</si>
  <si>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</si>
  <si>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</si>
  <si>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</si>
  <si>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</si>
  <si>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</si>
  <si>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</si>
  <si>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</si>
  <si>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</si>
  <si>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</si>
  <si>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</si>
  <si>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</si>
  <si>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</si>
  <si>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</si>
  <si>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</si>
  <si>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</si>
  <si>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</si>
  <si>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</si>
  <si>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</si>
  <si>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</si>
  <si>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</si>
  <si>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</si>
  <si>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</si>
  <si>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</si>
  <si>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</si>
  <si>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</si>
  <si>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</si>
  <si>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</si>
  <si>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</si>
  <si>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</si>
  <si>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</si>
  <si>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</si>
  <si>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</si>
  <si>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</si>
  <si>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</si>
  <si>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</si>
  <si>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</si>
  <si>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</si>
  <si>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</si>
  <si>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</si>
  <si>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</si>
  <si>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</si>
  <si>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</si>
  <si>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</si>
  <si>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</si>
  <si>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</si>
  <si>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</si>
  <si>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</si>
  <si>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</si>
  <si>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</si>
  <si>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</si>
  <si>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</si>
  <si>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</si>
  <si>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</si>
  <si>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</si>
  <si>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</si>
  <si>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</si>
  <si>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</si>
  <si>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</si>
  <si>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</si>
  <si>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</si>
  <si>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</si>
  <si>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</si>
  <si>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</si>
  <si>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</si>
  <si>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</si>
  <si>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</si>
  <si>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</si>
  <si>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</si>
  <si>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</si>
  <si>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</si>
  <si>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</si>
  <si>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</si>
  <si>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</si>
  <si>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</si>
  <si>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</si>
  <si>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</si>
  <si>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</si>
  <si>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</si>
  <si>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</si>
  <si>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</si>
  <si>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</si>
  <si>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</si>
  <si>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</si>
  <si>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</si>
  <si>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</si>
  <si>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</si>
  <si>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</si>
  <si>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</si>
  <si>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</si>
  <si>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</si>
  <si>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</si>
  <si>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</si>
  <si>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</si>
  <si>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</si>
  <si>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</si>
  <si>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</si>
  <si>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</si>
  <si>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</si>
  <si>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</si>
  <si>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</si>
  <si>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</si>
  <si>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</si>
  <si>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</si>
  <si>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</si>
  <si>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</si>
  <si>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</si>
  <si>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</si>
  <si>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</si>
  <si>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</si>
  <si>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</si>
  <si>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</si>
  <si>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</si>
  <si>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</si>
  <si>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</si>
  <si>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</si>
  <si>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</si>
  <si>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</si>
  <si>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</si>
  <si>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</si>
  <si>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</si>
  <si>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</si>
  <si>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</si>
  <si>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</si>
  <si>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</si>
  <si>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</si>
  <si>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</si>
  <si>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</si>
  <si>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</si>
  <si>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</si>
  <si>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</si>
  <si>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</si>
  <si>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</si>
  <si>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</si>
  <si>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</si>
  <si>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</si>
  <si>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</si>
  <si>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</si>
  <si>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</si>
  <si>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</si>
  <si>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</si>
  <si>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</si>
  <si>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</si>
  <si>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</si>
  <si>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</si>
  <si>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</si>
  <si>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</si>
  <si>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</si>
  <si>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</si>
  <si>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</si>
  <si>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</si>
  <si>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</si>
  <si>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</si>
  <si>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</si>
  <si>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</si>
  <si>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</si>
  <si>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</si>
  <si>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</si>
  <si>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</si>
  <si>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</si>
  <si>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</si>
  <si>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</si>
  <si>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</si>
  <si>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</si>
  <si>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</si>
  <si>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</si>
  <si>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</si>
  <si>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</si>
  <si>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</si>
  <si>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</si>
  <si>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</si>
  <si>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</si>
  <si>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</si>
  <si>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</si>
  <si>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</si>
  <si>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</si>
  <si>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</si>
  <si>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</si>
  <si>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</si>
  <si>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</si>
  <si>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</si>
  <si>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</si>
  <si>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</si>
  <si>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</si>
  <si>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</si>
  <si>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</si>
  <si>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</si>
  <si>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</si>
  <si>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</si>
  <si>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</si>
  <si>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</si>
  <si>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</si>
  <si>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</si>
  <si>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</si>
  <si>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</si>
  <si>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</si>
  <si>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</si>
  <si>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</si>
  <si>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</si>
  <si>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</si>
  <si>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</si>
  <si>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</si>
  <si>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</si>
  <si>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</si>
  <si>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</si>
  <si>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</si>
  <si>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</si>
  <si>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</si>
  <si>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</si>
  <si>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</si>
  <si>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</si>
  <si>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</si>
  <si>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</si>
  <si>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</si>
  <si>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</si>
  <si>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</si>
  <si>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</si>
  <si>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</si>
  <si>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</si>
  <si>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</si>
  <si>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</si>
  <si>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</si>
  <si>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</si>
  <si>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</si>
  <si>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</si>
  <si>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</si>
  <si>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</si>
  <si>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</si>
  <si>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</si>
  <si>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</si>
  <si>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</si>
  <si>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</si>
  <si>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</si>
  <si>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</si>
  <si>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</si>
  <si>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</si>
  <si>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</si>
  <si>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</si>
  <si>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</si>
  <si>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</si>
  <si>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</si>
  <si>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</si>
  <si>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</si>
  <si>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</si>
  <si>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</si>
  <si>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</si>
  <si>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</si>
  <si>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</si>
  <si>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</si>
  <si>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</si>
  <si>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</si>
  <si>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</si>
  <si>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</si>
  <si>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</si>
  <si>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</si>
  <si>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</si>
  <si>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</si>
  <si>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</si>
  <si>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</si>
  <si>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</si>
  <si>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</si>
  <si>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</si>
  <si>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</si>
  <si>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</si>
  <si>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</si>
  <si>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</si>
  <si>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</si>
  <si>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</si>
  <si>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</si>
  <si>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</si>
  <si>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</si>
  <si>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</si>
  <si>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</si>
  <si>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</si>
  <si>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</si>
  <si>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</si>
  <si>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</si>
  <si>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</si>
  <si>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</si>
  <si>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</si>
  <si>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</si>
  <si>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</si>
  <si>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</si>
  <si>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</si>
  <si>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</si>
  <si>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</si>
  <si>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</si>
  <si>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</si>
  <si>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</si>
  <si>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</si>
  <si>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</si>
  <si>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</si>
  <si>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</si>
  <si>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</si>
  <si>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</si>
  <si>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</si>
  <si>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</si>
  <si>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</si>
  <si>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</si>
  <si>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</si>
  <si>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</si>
  <si>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</si>
  <si>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</si>
  <si>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</si>
  <si>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</si>
  <si>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</si>
  <si>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</si>
  <si>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</si>
  <si>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</si>
  <si>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</si>
  <si>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</si>
  <si>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</si>
  <si>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</si>
  <si>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</si>
  <si>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</si>
  <si>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</si>
  <si>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</si>
  <si>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</si>
  <si>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</si>
  <si>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</si>
  <si>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</si>
  <si>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</si>
  <si>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</si>
  <si>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</si>
  <si>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</si>
  <si>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</si>
  <si>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</si>
  <si>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</si>
  <si>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</si>
  <si>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</si>
  <si>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</si>
  <si>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</si>
  <si>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</si>
  <si>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</si>
  <si>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</si>
  <si>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</si>
  <si>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</si>
  <si>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</si>
  <si>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</si>
  <si>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</si>
  <si>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</si>
  <si>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</si>
  <si>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</si>
  <si>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</si>
  <si>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</si>
  <si>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</si>
  <si>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</si>
  <si>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</si>
  <si>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</si>
  <si>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</si>
  <si>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</si>
  <si>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</si>
  <si>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</si>
  <si>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</si>
  <si>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</si>
  <si>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</si>
  <si>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</si>
  <si>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</si>
  <si>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</si>
  <si>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</si>
  <si>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</si>
  <si>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</si>
  <si>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</si>
  <si>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</si>
  <si>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</si>
  <si>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</si>
  <si>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</si>
  <si>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</si>
  <si>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</si>
  <si>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</si>
  <si>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</si>
  <si>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</si>
  <si>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</si>
  <si>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</si>
  <si>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</si>
  <si>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</si>
  <si>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</si>
  <si>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</si>
  <si>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</si>
  <si>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</si>
  <si>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</si>
  <si>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</si>
  <si>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</si>
  <si>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</si>
  <si>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</si>
  <si>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</si>
  <si>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</si>
  <si>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</si>
  <si>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</si>
  <si>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</si>
  <si>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</si>
  <si>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</si>
  <si>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</si>
  <si>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</si>
  <si>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</si>
  <si>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</si>
  <si>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</si>
  <si>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</si>
  <si>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</si>
  <si>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</si>
  <si>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</si>
  <si>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</si>
  <si>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</si>
  <si>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</si>
  <si>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</si>
  <si>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</si>
  <si>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</si>
  <si>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</si>
  <si>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</si>
  <si>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</si>
  <si>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</si>
  <si>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</si>
  <si>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</si>
  <si>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</si>
  <si>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</si>
  <si>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</si>
  <si>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</si>
  <si>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</si>
  <si>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</si>
  <si>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</si>
  <si>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</si>
  <si>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</si>
  <si>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</si>
  <si>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</si>
  <si>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</si>
  <si>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</si>
  <si>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</si>
  <si>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</si>
  <si>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</si>
  <si>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</si>
  <si>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</si>
  <si>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</si>
  <si>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</si>
  <si>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</si>
  <si>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</si>
  <si>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</si>
  <si>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</si>
  <si>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</si>
  <si>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</si>
  <si>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</si>
  <si>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</si>
  <si>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</si>
  <si>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</si>
  <si>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</si>
  <si>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</si>
  <si>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</si>
  <si>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</si>
  <si>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</si>
  <si>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</si>
  <si>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</si>
  <si>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</si>
  <si>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</si>
  <si>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</si>
  <si>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</si>
  <si>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</si>
  <si>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</si>
  <si>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</si>
  <si>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</si>
  <si>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</si>
  <si>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</si>
  <si>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</si>
  <si>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</si>
  <si>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</si>
  <si>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</si>
  <si>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</si>
  <si>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</si>
  <si>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</si>
  <si>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</si>
  <si>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</si>
  <si>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</si>
  <si>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</si>
  <si>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</si>
  <si>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</si>
  <si>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</si>
  <si>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</si>
  <si>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</si>
  <si>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</si>
  <si>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</si>
  <si>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</si>
  <si>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</si>
  <si>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</si>
  <si>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</si>
  <si>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</si>
  <si>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</si>
  <si>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</si>
  <si>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</si>
  <si>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</si>
  <si>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</si>
  <si>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</si>
  <si>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</si>
  <si>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</si>
  <si>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</si>
  <si>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</si>
  <si>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</si>
  <si>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</si>
  <si>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</si>
  <si>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</si>
  <si>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</si>
  <si>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</si>
  <si>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</si>
  <si>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</si>
  <si>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</si>
  <si>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</si>
  <si>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</si>
  <si>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</si>
  <si>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</si>
  <si>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</si>
  <si>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</si>
  <si>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</si>
  <si>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</si>
  <si>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</si>
  <si>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</si>
  <si>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</si>
  <si>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</si>
  <si>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</si>
  <si>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</si>
  <si>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</si>
  <si>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</si>
  <si>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</si>
  <si>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</si>
  <si>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</si>
  <si>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</si>
  <si>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</si>
  <si>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</si>
  <si>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</si>
  <si>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</si>
  <si>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</si>
  <si>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</si>
  <si>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</si>
  <si>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</si>
  <si>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</si>
  <si>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</si>
  <si>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</si>
  <si>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</si>
  <si>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</si>
  <si>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</si>
  <si>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</si>
  <si>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</si>
  <si>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</si>
  <si>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</si>
  <si>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</si>
  <si>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</si>
  <si>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</si>
  <si>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</si>
  <si>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</si>
  <si>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</si>
  <si>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</si>
  <si>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</si>
  <si>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</si>
  <si>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</si>
  <si>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</si>
  <si>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</si>
  <si>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</si>
  <si>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</si>
  <si>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</si>
  <si>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</si>
  <si>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</si>
  <si>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</si>
  <si>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</si>
  <si>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</si>
  <si>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</si>
  <si>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</si>
  <si>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</si>
  <si>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</si>
  <si>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</si>
  <si>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</si>
  <si>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</si>
  <si>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</si>
  <si>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</si>
  <si>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</si>
  <si>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</si>
  <si>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</si>
  <si>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</si>
  <si>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</si>
  <si>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</si>
  <si>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</si>
  <si>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</si>
  <si>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</si>
  <si>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</si>
  <si>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</si>
  <si>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</si>
  <si>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</si>
  <si>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</si>
  <si>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</si>
  <si>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</si>
  <si>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</si>
  <si>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</si>
  <si>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</si>
  <si>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</si>
  <si>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</si>
  <si>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</si>
  <si>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</si>
  <si>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</si>
  <si>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</si>
  <si>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</si>
  <si>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</si>
  <si>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</si>
  <si>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</si>
  <si>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</si>
  <si>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</si>
  <si>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</si>
  <si>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</si>
  <si>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</si>
  <si>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</si>
  <si>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</si>
  <si>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</si>
  <si>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</si>
  <si>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</si>
  <si>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</si>
  <si>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</si>
  <si>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</si>
  <si>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</si>
  <si>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</si>
  <si>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</si>
  <si>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</si>
  <si>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</si>
  <si>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</si>
  <si>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</si>
  <si>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</si>
  <si>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</si>
  <si>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</si>
  <si>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</si>
  <si>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</si>
  <si>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</si>
  <si>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</si>
  <si>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</si>
  <si>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</si>
  <si>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</si>
  <si>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</si>
  <si>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</si>
  <si>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</si>
  <si>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</si>
  <si>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</si>
  <si>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</si>
  <si>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</si>
  <si>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</si>
  <si>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</si>
  <si>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</si>
  <si>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</si>
  <si>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</si>
  <si>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</si>
  <si>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</si>
  <si>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</si>
  <si>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</si>
  <si>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</si>
  <si>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</si>
  <si>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</si>
  <si>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</si>
  <si>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</si>
  <si>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</si>
  <si>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</si>
  <si>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</si>
  <si>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</si>
  <si>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</si>
  <si>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</si>
  <si>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</si>
  <si>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</si>
  <si>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</si>
  <si>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</si>
  <si>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</si>
  <si>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</si>
  <si>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</si>
  <si>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</si>
  <si>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</si>
  <si>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</si>
  <si>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</si>
  <si>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</si>
  <si>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</si>
  <si>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</si>
  <si>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</si>
  <si>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</si>
  <si>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</si>
  <si>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</si>
  <si>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</si>
  <si>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</si>
  <si>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</si>
  <si>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</si>
  <si>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</si>
  <si>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</si>
  <si>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</si>
  <si>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</si>
  <si>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</si>
  <si>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</si>
  <si>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</si>
  <si>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</si>
  <si>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</si>
  <si>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</si>
  <si>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</si>
  <si>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</si>
  <si>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</si>
  <si>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</si>
  <si>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</si>
  <si>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</si>
  <si>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</si>
  <si>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</si>
  <si>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</si>
  <si>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</si>
  <si>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</si>
  <si>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</si>
  <si>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</si>
  <si>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</si>
  <si>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</si>
  <si>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</si>
  <si>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</si>
  <si>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</si>
  <si>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</si>
  <si>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</si>
  <si>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</si>
  <si>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</si>
  <si>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</si>
  <si>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</si>
  <si>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</si>
  <si>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</si>
  <si>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</si>
  <si>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</si>
  <si>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</si>
  <si>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</si>
  <si>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</si>
  <si>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</si>
  <si>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</si>
  <si>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</si>
  <si>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</si>
  <si>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</si>
  <si>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</si>
  <si>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</si>
  <si>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</si>
  <si>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</si>
  <si>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</si>
  <si>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</si>
  <si>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</si>
  <si>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</si>
  <si>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</si>
  <si>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</si>
  <si>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</si>
  <si>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</si>
  <si>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</si>
  <si>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</si>
  <si>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</si>
  <si>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</si>
  <si>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</si>
  <si>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</si>
  <si>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</si>
  <si>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</si>
  <si>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</si>
  <si>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</si>
  <si>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</si>
  <si>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</si>
  <si>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</si>
  <si>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</si>
  <si>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</si>
  <si>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</si>
  <si>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</si>
  <si>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</si>
  <si>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</si>
  <si>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</si>
  <si>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</si>
  <si>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</si>
  <si>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</si>
  <si>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</si>
  <si>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</si>
  <si>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</si>
  <si>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</si>
  <si>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</si>
  <si>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</si>
  <si>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</si>
  <si>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</si>
  <si>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</si>
  <si>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</si>
  <si>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</si>
  <si>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</si>
  <si>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</si>
  <si>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</si>
  <si>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</si>
  <si>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</si>
  <si>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</si>
  <si>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</si>
  <si>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</si>
  <si>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</si>
  <si>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</si>
  <si>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</si>
  <si>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</si>
  <si>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</si>
  <si>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</si>
  <si>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</si>
  <si>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</si>
  <si>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</si>
  <si>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</si>
  <si>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</si>
  <si>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</si>
  <si>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</si>
  <si>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</si>
  <si>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</si>
  <si>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</si>
  <si>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</si>
  <si>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</si>
  <si>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</si>
  <si>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</si>
  <si>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</si>
  <si>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</si>
  <si>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</si>
  <si>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</si>
  <si>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</si>
  <si>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</si>
  <si>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</si>
  <si>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</si>
  <si>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</si>
  <si>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</si>
  <si>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</si>
  <si>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</si>
  <si>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</si>
  <si>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</si>
  <si>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</si>
  <si>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</si>
  <si>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</si>
  <si>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</si>
  <si>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</si>
  <si>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</si>
  <si>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</si>
  <si>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</si>
  <si>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</si>
  <si>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</si>
  <si>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</si>
  <si>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</si>
  <si>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</si>
  <si>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</si>
  <si>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</si>
  <si>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</si>
  <si>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</si>
  <si>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</si>
  <si>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</si>
  <si>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</si>
  <si>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</si>
  <si>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</si>
  <si>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</si>
  <si>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</si>
  <si>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</si>
  <si>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</si>
  <si>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</si>
  <si>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</si>
  <si>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</si>
  <si>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</si>
  <si>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</si>
  <si>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</si>
  <si>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</si>
  <si>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</si>
  <si>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</si>
  <si>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</si>
  <si>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</si>
  <si>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</si>
  <si>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</si>
  <si>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</si>
  <si>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</si>
  <si>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</si>
  <si>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</si>
  <si>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</si>
  <si>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</si>
  <si>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</si>
  <si>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</si>
  <si>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</si>
  <si>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</si>
  <si>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</si>
  <si>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</si>
  <si>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</si>
  <si>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</si>
  <si>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</si>
  <si>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</si>
  <si>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</si>
  <si>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</si>
  <si>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</si>
  <si>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</si>
  <si>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</si>
  <si>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</si>
  <si>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</si>
  <si>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</si>
  <si>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</si>
  <si>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</si>
  <si>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</si>
  <si>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</si>
  <si>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</si>
  <si>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</si>
  <si>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</si>
  <si>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</si>
  <si>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</si>
  <si>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</si>
  <si>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</si>
  <si>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</si>
  <si>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</si>
  <si>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</si>
  <si>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</si>
  <si>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</si>
  <si>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</si>
  <si>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</si>
  <si>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</si>
  <si>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</si>
  <si>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</si>
  <si>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</si>
  <si>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</si>
  <si>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</si>
  <si>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</si>
  <si>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</si>
  <si>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</si>
  <si>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</si>
  <si>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</si>
  <si>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</si>
  <si>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</si>
  <si>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</si>
  <si>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</si>
  <si>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</si>
  <si>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</si>
  <si>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</si>
  <si>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</si>
  <si>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</si>
  <si>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</si>
  <si>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</si>
  <si>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</si>
  <si>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</si>
  <si>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</si>
  <si>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</si>
  <si>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</si>
  <si>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</si>
  <si>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</si>
  <si>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</si>
  <si>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</si>
  <si>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</si>
  <si>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</si>
  <si>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</si>
  <si>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</si>
  <si>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</si>
  <si>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</si>
  <si>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</si>
  <si>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</si>
  <si>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</si>
  <si>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</si>
  <si>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</si>
  <si>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</si>
  <si>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</si>
  <si>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</si>
  <si>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</si>
  <si>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</si>
  <si>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</si>
  <si>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</si>
  <si>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</si>
  <si>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</si>
  <si>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</si>
  <si>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</si>
  <si>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</si>
  <si>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</si>
  <si>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</si>
  <si>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</si>
  <si>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</si>
  <si>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</si>
  <si>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</si>
  <si>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</si>
  <si>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</si>
  <si>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</si>
  <si>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</si>
  <si>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</si>
  <si>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</si>
  <si>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</si>
  <si>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</si>
  <si>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</si>
  <si>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</si>
  <si>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</si>
  <si>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</si>
  <si>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</si>
  <si>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</si>
  <si>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</si>
  <si>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</si>
  <si>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</si>
  <si>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</si>
  <si>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</si>
  <si>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</si>
  <si>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</si>
  <si>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</si>
  <si>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</si>
  <si>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</si>
  <si>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</si>
  <si>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</si>
  <si>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</si>
  <si>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</si>
  <si>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</si>
  <si>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</si>
  <si>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</si>
  <si>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</si>
  <si>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</si>
  <si>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</si>
  <si>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</si>
  <si>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</si>
  <si>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</si>
  <si>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</si>
  <si>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</si>
  <si>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</si>
  <si>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</si>
  <si>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</si>
  <si>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</si>
  <si>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</si>
  <si>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</si>
  <si>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</si>
  <si>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</si>
  <si>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</si>
  <si>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</si>
  <si>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</si>
  <si>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</si>
  <si>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</si>
  <si>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</si>
  <si>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</si>
  <si>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</si>
  <si>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</si>
  <si>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</si>
  <si>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</si>
  <si>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</si>
  <si>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</si>
  <si>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</si>
  <si>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</si>
  <si>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</si>
  <si>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</si>
  <si>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</si>
  <si>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</si>
  <si>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</si>
  <si>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</si>
  <si>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</si>
  <si>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</si>
  <si>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</si>
  <si>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</si>
  <si>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</si>
  <si>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</si>
  <si>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</si>
  <si>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</si>
  <si>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</si>
  <si>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</si>
  <si>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</si>
  <si>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</si>
  <si>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</si>
  <si>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</si>
  <si>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</si>
  <si>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</si>
  <si>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</si>
  <si>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</si>
  <si>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</si>
  <si>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</si>
  <si>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</si>
  <si>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</si>
  <si>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</si>
  <si>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</si>
  <si>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</si>
  <si>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</si>
  <si>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</si>
  <si>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</si>
  <si>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</si>
  <si>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</si>
  <si>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</si>
  <si>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</si>
  <si>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</si>
  <si>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</si>
  <si>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</si>
  <si>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</si>
  <si>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</si>
  <si>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</si>
  <si>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</si>
  <si>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</si>
  <si>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</si>
  <si>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</si>
  <si>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</si>
  <si>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</si>
  <si>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</si>
  <si>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</si>
  <si>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</si>
  <si>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</si>
  <si>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</si>
  <si>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</si>
  <si>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</si>
  <si>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</si>
  <si>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</si>
  <si>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</si>
  <si>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</si>
  <si>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</si>
  <si>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</si>
  <si>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</si>
  <si>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</si>
  <si>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</si>
  <si>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</si>
  <si>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</si>
  <si>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</si>
  <si>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</si>
  <si>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</si>
  <si>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</si>
  <si>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</si>
  <si>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</si>
  <si>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</si>
  <si>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</si>
  <si>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</si>
  <si>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</si>
  <si>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</si>
  <si>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</si>
  <si>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</si>
  <si>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</si>
  <si>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</si>
  <si>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</si>
  <si>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</si>
  <si>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</si>
  <si>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</si>
  <si>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</si>
  <si>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</si>
  <si>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</si>
  <si>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</si>
  <si>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</si>
  <si>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</si>
  <si>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</si>
  <si>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</si>
  <si>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</si>
  <si>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</si>
  <si>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</si>
  <si>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</si>
  <si>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</si>
  <si>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</si>
  <si>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</si>
  <si>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</si>
  <si>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</si>
  <si>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</si>
  <si>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</si>
  <si>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</si>
  <si>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</si>
  <si>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</si>
  <si>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</si>
  <si>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</si>
  <si>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</si>
  <si>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</si>
  <si>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</si>
  <si>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</si>
  <si>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</si>
  <si>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</si>
  <si>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</si>
  <si>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</si>
  <si>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</si>
  <si>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</si>
  <si>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</si>
  <si>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</si>
  <si>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</si>
  <si>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</si>
  <si>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</si>
  <si>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</si>
  <si>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</si>
  <si>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</si>
  <si>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</si>
  <si>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</si>
  <si>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</si>
  <si>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</si>
  <si>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</si>
  <si>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</si>
  <si>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</si>
  <si>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</si>
  <si>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</si>
  <si>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</si>
  <si>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</si>
  <si>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</si>
  <si>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</si>
  <si>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</si>
  <si>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</si>
  <si>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</si>
  <si>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</si>
  <si>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</si>
  <si>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</si>
  <si>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</si>
  <si>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</si>
  <si>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</si>
  <si>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</si>
  <si>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</si>
  <si>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</si>
  <si>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</si>
  <si>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</si>
  <si>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</si>
  <si>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</si>
  <si>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</si>
  <si>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</si>
  <si>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</si>
  <si>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</si>
  <si>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</si>
  <si>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</si>
  <si>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</si>
  <si>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</si>
  <si>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</si>
  <si>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</si>
  <si>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</si>
  <si>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</si>
  <si>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</si>
  <si>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</si>
  <si>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</si>
  <si>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</si>
  <si>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</si>
  <si>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</si>
  <si>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</si>
  <si>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</si>
  <si>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</si>
  <si>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</si>
  <si>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</si>
  <si>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</si>
  <si>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</si>
  <si>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</si>
  <si>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</si>
  <si>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</si>
  <si>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</si>
  <si>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</si>
  <si>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</si>
  <si>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</si>
  <si>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</si>
  <si>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</si>
  <si>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</si>
  <si>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</si>
  <si>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</si>
  <si>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</si>
  <si>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</si>
  <si>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</si>
  <si>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</si>
  <si>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</si>
  <si>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</si>
  <si>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</si>
  <si>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</si>
  <si>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</si>
  <si>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</si>
  <si>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</si>
  <si>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</si>
  <si>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</si>
  <si>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</si>
  <si>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</si>
  <si>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</si>
  <si>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</si>
  <si>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</si>
  <si>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</si>
  <si>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</si>
  <si>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</si>
  <si>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</si>
  <si>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</si>
  <si>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</si>
  <si>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</si>
  <si>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</si>
  <si>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</si>
  <si>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</si>
  <si>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</si>
  <si>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</si>
  <si>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</si>
  <si>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</si>
  <si>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</si>
  <si>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</si>
  <si>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</si>
  <si>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</si>
  <si>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</si>
  <si>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</si>
  <si>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</si>
  <si>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</si>
  <si>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</si>
  <si>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</si>
  <si>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</si>
  <si>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</si>
  <si>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</si>
  <si>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</si>
  <si>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</si>
  <si>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</si>
  <si>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</si>
  <si>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</si>
  <si>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</si>
  <si>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</si>
  <si>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</si>
  <si>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</si>
  <si>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</si>
  <si>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</si>
  <si>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</si>
  <si>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</si>
  <si>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</si>
  <si>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</si>
  <si>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</si>
  <si>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</si>
  <si>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</si>
  <si>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</si>
  <si>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</si>
  <si>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</si>
  <si>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</si>
  <si>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</si>
  <si>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</si>
  <si>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</si>
  <si>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</si>
  <si>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</si>
  <si>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</si>
  <si>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</si>
  <si>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</si>
  <si>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</si>
  <si>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</si>
  <si>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</si>
  <si>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</si>
  <si>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</si>
  <si>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</si>
  <si>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</si>
  <si>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</si>
  <si>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</si>
  <si>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</si>
  <si>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</si>
  <si>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</si>
  <si>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</si>
  <si>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</si>
  <si>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</si>
  <si>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</si>
  <si>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</si>
  <si>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</si>
  <si>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</si>
  <si>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</si>
  <si>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</si>
  <si>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</si>
  <si>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</si>
  <si>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</si>
  <si>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</si>
  <si>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</si>
  <si>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</si>
  <si>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</si>
  <si>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</si>
  <si>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</si>
  <si>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</si>
  <si>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</si>
  <si>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</si>
  <si>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</si>
  <si>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</si>
  <si>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</si>
  <si>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</si>
  <si>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</si>
  <si>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</si>
  <si>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</si>
  <si>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</si>
  <si>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</si>
  <si>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</si>
  <si>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</si>
  <si>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</si>
  <si>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</si>
  <si>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</si>
  <si>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</si>
  <si>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</si>
  <si>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</si>
  <si>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</si>
  <si>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</si>
  <si>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</si>
  <si>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</si>
  <si>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</si>
  <si>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</si>
  <si>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</si>
  <si>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</si>
  <si>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</si>
  <si>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</si>
  <si>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</si>
  <si>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</si>
  <si>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</si>
  <si>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</si>
  <si>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</si>
  <si>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</si>
  <si>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</si>
  <si>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</si>
  <si>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</si>
  <si>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</si>
  <si>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</si>
  <si>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</si>
  <si>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</si>
  <si>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</si>
  <si>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</si>
  <si>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</si>
  <si>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</si>
  <si>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</si>
  <si>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</si>
  <si>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</si>
  <si>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</si>
  <si>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</si>
  <si>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</si>
  <si>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</si>
  <si>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</si>
  <si>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</si>
  <si>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</si>
  <si>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</si>
  <si>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</si>
  <si>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</si>
  <si>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</si>
  <si>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</si>
  <si>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</si>
  <si>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</si>
  <si>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</si>
  <si>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</si>
  <si>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</si>
  <si>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</si>
  <si>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</si>
  <si>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</si>
  <si>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</si>
  <si>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</si>
  <si>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</si>
  <si>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</si>
  <si>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</si>
  <si>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</si>
  <si>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</si>
  <si>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</si>
  <si>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</si>
  <si>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</si>
  <si>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</si>
  <si>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</si>
  <si>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</si>
  <si>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</si>
  <si>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</si>
  <si>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</si>
  <si>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</si>
  <si>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</si>
  <si>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</si>
  <si>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</si>
  <si>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</si>
  <si>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</si>
  <si>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</si>
  <si>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</si>
  <si>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</si>
  <si>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</si>
  <si>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</si>
  <si>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</si>
  <si>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</si>
  <si>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</si>
  <si>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</si>
  <si>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</si>
  <si>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</si>
  <si>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</si>
  <si>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</si>
  <si>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</si>
  <si>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</si>
  <si>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</si>
  <si>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</si>
  <si>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</si>
  <si>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</si>
  <si>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</si>
  <si>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</si>
  <si>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</si>
  <si>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</si>
  <si>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</si>
  <si>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</si>
  <si>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</si>
  <si>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</si>
  <si>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</si>
  <si>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</si>
  <si>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</si>
  <si>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</si>
  <si>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</si>
  <si>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</si>
  <si>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</si>
  <si>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</si>
  <si>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</si>
  <si>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</si>
  <si>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</si>
  <si>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</si>
  <si>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</si>
  <si>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</si>
  <si>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</si>
  <si>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</si>
  <si>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</si>
  <si>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</si>
  <si>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</si>
  <si>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</si>
  <si>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</si>
  <si>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</si>
  <si>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</si>
  <si>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</si>
  <si>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</si>
  <si>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</si>
  <si>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</si>
  <si>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</si>
  <si>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</si>
  <si>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</si>
  <si>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</si>
  <si>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</si>
  <si>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</si>
  <si>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</si>
  <si>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</si>
  <si>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</si>
  <si>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</si>
  <si>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</si>
  <si>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</si>
  <si>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</si>
  <si>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</si>
  <si>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</si>
  <si>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</si>
  <si>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</si>
  <si>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</si>
  <si>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</si>
  <si>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</si>
  <si>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</si>
  <si>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</si>
  <si>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</si>
  <si>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</si>
  <si>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</si>
  <si>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</si>
  <si>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</si>
  <si>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</si>
  <si>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</si>
  <si>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</si>
  <si>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</si>
  <si>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</si>
  <si>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</si>
  <si>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</si>
  <si>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</si>
  <si>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</si>
  <si>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</si>
  <si>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</si>
  <si>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</si>
  <si>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</si>
  <si>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</si>
  <si>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</si>
  <si>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</si>
  <si>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</si>
  <si>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</si>
  <si>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</si>
  <si>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</si>
  <si>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</si>
  <si>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</si>
  <si>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</si>
  <si>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</si>
  <si>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</si>
  <si>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</si>
  <si>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</si>
  <si>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</si>
  <si>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</si>
  <si>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</si>
  <si>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</si>
  <si>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</si>
  <si>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</si>
  <si>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</si>
  <si>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</si>
  <si>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</si>
  <si>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</si>
  <si>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</si>
  <si>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</si>
  <si>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</si>
  <si>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</si>
  <si>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</si>
  <si>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</si>
  <si>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</si>
  <si>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</si>
  <si>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</si>
  <si>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</si>
  <si>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</si>
  <si>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</si>
  <si>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</si>
  <si>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</si>
  <si>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</si>
  <si>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</si>
  <si>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</si>
  <si>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</si>
  <si>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</si>
  <si>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</si>
  <si>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</si>
  <si>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</si>
  <si>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</si>
  <si>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</si>
  <si>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</si>
  <si>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</si>
  <si>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</si>
  <si>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</si>
  <si>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</si>
  <si>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</si>
  <si>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</si>
  <si>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</si>
  <si>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</si>
  <si>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</si>
  <si>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</si>
  <si>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</si>
  <si>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</si>
  <si>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</si>
  <si>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</si>
  <si>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</si>
  <si>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</si>
  <si>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</si>
  <si>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</si>
  <si>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</si>
  <si>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</si>
  <si>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</si>
  <si>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</si>
  <si>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</si>
  <si>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</si>
  <si>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</si>
  <si>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</si>
  <si>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</si>
  <si>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</si>
  <si>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</si>
  <si>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</si>
  <si>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</si>
  <si>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</si>
  <si>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</si>
  <si>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</si>
  <si>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</si>
  <si>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</si>
  <si>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</si>
  <si>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</si>
  <si>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</si>
  <si>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</si>
  <si>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</si>
  <si>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</si>
  <si>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</si>
  <si>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</si>
  <si>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</si>
  <si>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</si>
  <si>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</si>
  <si>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</si>
  <si>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</si>
  <si>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</si>
  <si>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</si>
  <si>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</si>
  <si>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</si>
  <si>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</si>
  <si>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</si>
  <si>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</si>
  <si>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</si>
  <si>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</si>
  <si>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</si>
  <si>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</si>
  <si>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</si>
  <si>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</si>
  <si>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</si>
  <si>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</si>
  <si>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</si>
  <si>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</si>
  <si>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</si>
  <si>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</si>
  <si>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</si>
  <si>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</si>
  <si>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</si>
  <si>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</si>
  <si>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</si>
  <si>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</si>
  <si>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</si>
  <si>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</si>
  <si>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</si>
  <si>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</si>
  <si>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</si>
  <si>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</si>
  <si>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</si>
  <si>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</si>
  <si>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</si>
  <si>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</si>
  <si>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</si>
  <si>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</si>
  <si>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</si>
  <si>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</si>
  <si>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</si>
  <si>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</si>
  <si>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</si>
  <si>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</si>
  <si>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</si>
  <si>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</si>
  <si>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</si>
  <si>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</si>
  <si>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</si>
  <si>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</si>
  <si>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</si>
  <si>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</si>
  <si>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</si>
  <si>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</si>
  <si>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</si>
  <si>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</si>
  <si>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</si>
  <si>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</si>
  <si>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</si>
  <si>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</si>
  <si>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</si>
  <si>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</si>
  <si>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</si>
  <si>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</si>
  <si>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</si>
  <si>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</si>
  <si>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</si>
  <si>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</si>
  <si>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</si>
  <si>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</si>
  <si>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</si>
  <si>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</si>
  <si>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</si>
  <si>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</si>
  <si>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</si>
  <si>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</si>
  <si>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</si>
  <si>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</si>
  <si>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</si>
  <si>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</si>
  <si>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</si>
  <si>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</si>
  <si>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</si>
  <si>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</si>
  <si>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</si>
  <si>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</si>
  <si>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</si>
  <si>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</si>
  <si>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</si>
  <si>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</si>
  <si>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</si>
  <si>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</si>
  <si>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</si>
  <si>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</si>
  <si>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</si>
  <si>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</si>
  <si>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</si>
  <si>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</si>
  <si>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</si>
  <si>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</si>
  <si>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</si>
  <si>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</si>
  <si>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</si>
  <si>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</si>
  <si>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</si>
  <si>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</si>
  <si>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</si>
  <si>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</si>
  <si>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</si>
  <si>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</si>
  <si>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</si>
  <si>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</si>
  <si>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</si>
  <si>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</si>
  <si>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</si>
  <si>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</si>
  <si>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</si>
  <si>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</si>
  <si>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</si>
  <si>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</si>
  <si>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</si>
  <si>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</si>
  <si>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</si>
  <si>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</si>
  <si>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</si>
  <si>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</si>
  <si>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</si>
  <si>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</si>
  <si>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</si>
  <si>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</si>
  <si>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</si>
  <si>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</si>
  <si>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</si>
  <si>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</si>
  <si>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</si>
  <si>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</si>
  <si>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</si>
  <si>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</si>
  <si>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</si>
  <si>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</si>
  <si>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</si>
  <si>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</si>
  <si>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</si>
  <si>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</si>
  <si>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</si>
  <si>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</si>
  <si>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</si>
  <si>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</si>
  <si>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</si>
  <si>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</si>
  <si>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</si>
  <si>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</si>
  <si>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</si>
  <si>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</si>
  <si>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</si>
  <si>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</si>
  <si>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</si>
  <si>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</si>
  <si>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</si>
  <si>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</si>
  <si>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</si>
  <si>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</si>
  <si>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</si>
  <si>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</si>
  <si>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</si>
  <si>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</si>
  <si>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</si>
  <si>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</si>
  <si>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</si>
  <si>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</si>
  <si>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</si>
  <si>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</si>
  <si>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</si>
  <si>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</si>
  <si>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</si>
  <si>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</si>
  <si>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</si>
  <si>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</si>
  <si>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</si>
  <si>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</si>
  <si>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</si>
  <si>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</si>
  <si>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</si>
  <si>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</si>
  <si>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</si>
  <si>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</si>
  <si>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</si>
  <si>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</si>
  <si>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</si>
  <si>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</si>
  <si>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</si>
  <si>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</si>
  <si>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</si>
  <si>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</si>
  <si>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</si>
  <si>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</si>
  <si>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</si>
  <si>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</si>
  <si>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</si>
  <si>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</si>
  <si>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</si>
  <si>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</si>
  <si>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</si>
  <si>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</si>
  <si>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</si>
  <si>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</si>
  <si>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</si>
  <si>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</si>
  <si>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</si>
  <si>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</si>
  <si>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</si>
  <si>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</si>
  <si>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</si>
  <si>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</si>
  <si>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</si>
  <si>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</si>
  <si>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</si>
  <si>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</si>
  <si>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</si>
  <si>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</si>
  <si>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</si>
  <si>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</si>
  <si>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</si>
  <si>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</si>
  <si>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</si>
  <si>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</si>
  <si>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</si>
  <si>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</si>
  <si>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</si>
  <si>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</si>
  <si>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</si>
  <si>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</si>
  <si>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</si>
  <si>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</si>
  <si>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</si>
  <si>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</si>
  <si>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</si>
  <si>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</si>
  <si>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</si>
  <si>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</si>
  <si>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</si>
  <si>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</si>
  <si>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</si>
  <si>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</si>
  <si>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</si>
  <si>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</si>
  <si>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</si>
  <si>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</si>
  <si>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</si>
  <si>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</si>
  <si>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</si>
  <si>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</si>
  <si>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</si>
  <si>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</si>
  <si>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</si>
  <si>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</si>
  <si>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</si>
  <si>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</si>
  <si>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</si>
  <si>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</si>
  <si>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</si>
  <si>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</si>
  <si>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</si>
  <si>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</si>
  <si>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</si>
  <si>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</si>
  <si>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</si>
  <si>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</si>
  <si>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</si>
  <si>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</si>
  <si>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</si>
  <si>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</si>
  <si>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</si>
  <si>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</si>
  <si>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</si>
  <si>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</si>
  <si>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</si>
  <si>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</si>
  <si>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</si>
  <si>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</si>
  <si>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</si>
  <si>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</si>
  <si>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</si>
  <si>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</si>
  <si>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</si>
  <si>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</si>
  <si>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</si>
  <si>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</si>
  <si>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</si>
  <si>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</si>
  <si>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</si>
  <si>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</si>
  <si>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</si>
  <si>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</si>
  <si>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</si>
  <si>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</si>
  <si>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</si>
  <si>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</si>
  <si>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</si>
  <si>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</si>
  <si>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</si>
  <si>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</si>
  <si>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</si>
  <si>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</si>
  <si>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</si>
  <si>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</si>
  <si>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</si>
  <si>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</si>
  <si>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</si>
  <si>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</si>
  <si>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</si>
  <si>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</si>
  <si>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</si>
  <si>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</si>
  <si>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</si>
  <si>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</si>
  <si>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</si>
  <si>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</si>
  <si>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</si>
  <si>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</si>
  <si>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</si>
  <si>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</si>
  <si>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</si>
  <si>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</si>
  <si>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</si>
  <si>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</si>
  <si>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</si>
  <si>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</si>
  <si>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</si>
  <si>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</si>
  <si>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</si>
  <si>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</si>
  <si>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</si>
  <si>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</si>
  <si>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</si>
  <si>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</si>
  <si>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</si>
  <si>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</si>
  <si>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</si>
  <si>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</si>
  <si>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</si>
  <si>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</si>
  <si>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</si>
  <si>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</si>
  <si>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</si>
  <si>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</si>
  <si>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</si>
  <si>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</si>
  <si>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</si>
  <si>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</si>
  <si>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</si>
  <si>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</si>
  <si>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</si>
  <si>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</si>
  <si>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</si>
  <si>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</si>
  <si>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</si>
  <si>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</si>
  <si>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</si>
  <si>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</si>
  <si>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</si>
  <si>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</si>
  <si>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</si>
  <si>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</si>
  <si>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</si>
  <si>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</si>
  <si>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</si>
  <si>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</si>
  <si>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</si>
  <si>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</si>
  <si>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</si>
  <si>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</si>
  <si>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</si>
  <si>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</si>
  <si>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</si>
  <si>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</si>
  <si>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</si>
  <si>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</si>
  <si>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</si>
  <si>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</si>
  <si>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</si>
  <si>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</si>
  <si>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</si>
  <si>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</si>
  <si>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</si>
  <si>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</si>
  <si>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</si>
  <si>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</si>
  <si>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</si>
  <si>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</si>
  <si>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</si>
  <si>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</si>
  <si>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</si>
  <si>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</si>
  <si>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</si>
  <si>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</si>
  <si>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</si>
  <si>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</si>
  <si>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</si>
  <si>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</si>
  <si>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</si>
  <si>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</si>
  <si>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</si>
  <si>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</si>
  <si>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</si>
  <si>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</si>
  <si>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</si>
  <si>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</si>
  <si>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</si>
  <si>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</si>
  <si>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</si>
  <si>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</si>
  <si>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</si>
  <si>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</si>
  <si>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</si>
  <si>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</si>
  <si>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</si>
  <si>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</si>
  <si>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</si>
  <si>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</si>
  <si>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</si>
  <si>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</si>
  <si>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</si>
  <si>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</si>
  <si>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</si>
  <si>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</si>
  <si>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</si>
  <si>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</si>
  <si>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</si>
  <si>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</si>
  <si>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</si>
  <si>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</si>
  <si>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</si>
  <si>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</si>
  <si>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</si>
  <si>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</si>
  <si>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</si>
  <si>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</si>
  <si>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</si>
  <si>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</si>
  <si>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</si>
  <si>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</si>
  <si>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</si>
  <si>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</si>
  <si>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</si>
  <si>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</si>
  <si>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</si>
  <si>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</si>
  <si>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</si>
  <si>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</si>
  <si>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</si>
  <si>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</si>
  <si>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</si>
  <si>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</si>
  <si>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</si>
  <si>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</si>
  <si>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</si>
  <si>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</si>
  <si>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</si>
  <si>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</si>
  <si>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</si>
  <si>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</si>
  <si>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</si>
  <si>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</si>
  <si>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</si>
  <si>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</si>
  <si>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</si>
  <si>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</si>
  <si>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</si>
  <si>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</si>
  <si>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</si>
  <si>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</si>
  <si>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</si>
  <si>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</si>
  <si>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</si>
  <si>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</si>
  <si>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</si>
  <si>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</si>
  <si>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</si>
  <si>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</si>
  <si>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</si>
  <si>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</si>
  <si>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</si>
  <si>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</si>
  <si>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</si>
  <si>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</si>
  <si>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</si>
  <si>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</si>
  <si>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</si>
  <si>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</si>
  <si>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</si>
  <si>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</si>
  <si>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</si>
  <si>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</si>
  <si>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</si>
  <si>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</si>
  <si>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</si>
  <si>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</si>
  <si>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</si>
  <si>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</si>
  <si>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</si>
  <si>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</si>
  <si>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</si>
  <si>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</si>
  <si>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</si>
  <si>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</si>
  <si>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</si>
  <si>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</si>
  <si>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</si>
  <si>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</si>
  <si>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</si>
  <si>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</si>
  <si>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</si>
  <si>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</si>
  <si>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</si>
  <si>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</si>
  <si>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</si>
  <si>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</si>
  <si>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</si>
  <si>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</si>
  <si>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</si>
  <si>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</si>
  <si>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</si>
  <si>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</si>
  <si>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</si>
  <si>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</si>
  <si>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</si>
  <si>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</si>
  <si>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</si>
  <si>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</si>
  <si>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</si>
  <si>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</si>
  <si>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</si>
  <si>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</si>
  <si>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</si>
  <si>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</si>
  <si>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</si>
  <si>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</si>
  <si>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</si>
  <si>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</si>
  <si>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</si>
  <si>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</si>
  <si>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</si>
  <si>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</si>
  <si>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</si>
  <si>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</si>
  <si>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</si>
  <si>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</si>
  <si>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</si>
  <si>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</si>
  <si>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</si>
  <si>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</si>
  <si>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</si>
  <si>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</si>
  <si>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</si>
  <si>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</si>
  <si>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</si>
  <si>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</si>
  <si>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</si>
  <si>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</si>
  <si>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</si>
  <si>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</si>
  <si>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</si>
  <si>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</si>
  <si>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</si>
  <si>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</si>
  <si>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</si>
  <si>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</si>
  <si>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</si>
  <si>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</si>
  <si>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</si>
  <si>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</si>
  <si>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</si>
  <si>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</si>
  <si>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</si>
  <si>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</si>
  <si>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</si>
  <si>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</si>
  <si>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</si>
  <si>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</si>
  <si>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</si>
  <si>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</si>
  <si>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</si>
  <si>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</si>
  <si>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</si>
  <si>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</si>
  <si>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</si>
  <si>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</si>
  <si>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</si>
  <si>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</si>
  <si>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</si>
  <si>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</si>
  <si>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</si>
  <si>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</si>
  <si>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</si>
  <si>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</si>
  <si>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</si>
  <si>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</si>
  <si>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</si>
  <si>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</si>
  <si>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</si>
  <si>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</si>
  <si>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</si>
  <si>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</si>
  <si>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</si>
  <si>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</si>
  <si>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</si>
  <si>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</si>
  <si>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</si>
  <si>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</si>
  <si>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</si>
  <si>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</si>
  <si>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</si>
  <si>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</si>
  <si>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</si>
  <si>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</si>
  <si>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</si>
  <si>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</si>
  <si>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</si>
  <si>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</si>
  <si>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</si>
  <si>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</si>
  <si>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</si>
  <si>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</si>
  <si>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</si>
  <si>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</si>
  <si>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</si>
  <si>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</si>
  <si>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</si>
  <si>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</si>
  <si>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</si>
  <si>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</si>
  <si>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</si>
  <si>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</si>
  <si>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</si>
  <si>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</si>
  <si>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</si>
  <si>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</si>
  <si>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</si>
  <si>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</si>
  <si>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</si>
  <si>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</si>
  <si>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</si>
  <si>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</si>
  <si>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</si>
  <si>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</si>
  <si>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</si>
  <si>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</si>
  <si>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</si>
  <si>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</si>
  <si>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</si>
  <si>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</si>
  <si>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</si>
  <si>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</si>
  <si>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</si>
  <si>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</si>
  <si>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</si>
  <si>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</si>
  <si>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</si>
  <si>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</si>
  <si>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</si>
  <si>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</si>
  <si>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</si>
  <si>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</si>
  <si>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</si>
  <si>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</si>
  <si>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</si>
  <si>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</si>
  <si>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</si>
  <si>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</si>
  <si>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</si>
  <si>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</si>
  <si>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</si>
  <si>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</si>
  <si>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</si>
  <si>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</si>
  <si>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</si>
  <si>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</si>
  <si>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</si>
  <si>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</si>
  <si>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</si>
  <si>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</si>
  <si>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</si>
  <si>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</si>
  <si>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</si>
  <si>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</si>
  <si>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</si>
  <si>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</si>
  <si>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</si>
  <si>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</si>
  <si>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</si>
  <si>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</si>
  <si>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</si>
  <si>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</si>
  <si>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</si>
  <si>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</si>
  <si>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</si>
  <si>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</si>
  <si>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</si>
  <si>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</si>
  <si>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</si>
  <si>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</si>
  <si>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</si>
  <si>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</si>
  <si>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</si>
  <si>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</si>
  <si>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</si>
  <si>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</si>
  <si>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</si>
  <si>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</si>
  <si>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</si>
  <si>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</si>
  <si>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</si>
  <si>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</si>
  <si>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</si>
  <si>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</si>
  <si>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</si>
  <si>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</si>
  <si>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</si>
  <si>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</si>
  <si>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</si>
  <si>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</si>
  <si>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</si>
  <si>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</si>
  <si>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</si>
  <si>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</si>
  <si>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</si>
  <si>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</si>
  <si>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</si>
  <si>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</si>
  <si>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</si>
  <si>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</si>
  <si>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</si>
  <si>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</si>
  <si>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</si>
  <si>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</si>
  <si>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</si>
  <si>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</si>
  <si>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</si>
  <si>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</si>
  <si>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</si>
  <si>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</si>
  <si>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</si>
  <si>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</si>
  <si>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</si>
  <si>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</si>
  <si>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</si>
  <si>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</si>
  <si>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</si>
  <si>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</si>
  <si>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</si>
  <si>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</si>
  <si>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</si>
  <si>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</si>
  <si>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</si>
  <si>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</si>
  <si>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</si>
  <si>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</si>
  <si>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</si>
  <si>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</si>
  <si>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</si>
  <si>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</si>
  <si>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</si>
  <si>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</si>
  <si>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</si>
  <si>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</si>
  <si>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</si>
  <si>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</si>
  <si>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</si>
  <si>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</si>
  <si>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</si>
  <si>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</si>
  <si>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</si>
  <si>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</si>
  <si>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</si>
  <si>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</si>
  <si>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</si>
  <si>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</si>
  <si>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</si>
  <si>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</si>
  <si>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</si>
  <si>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</si>
  <si>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</si>
  <si>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</si>
  <si>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</si>
  <si>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</si>
  <si>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</si>
  <si>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</si>
  <si>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</si>
  <si>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</si>
  <si>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</si>
  <si>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</si>
  <si>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</si>
  <si>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</si>
  <si>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</si>
  <si>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</si>
  <si>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</si>
  <si>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</si>
  <si>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</si>
  <si>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</si>
  <si>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</si>
  <si>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</si>
  <si>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</si>
  <si>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</si>
  <si>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</si>
  <si>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</si>
  <si>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</si>
  <si>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</si>
  <si>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20/06/2023</t>
  </si>
  <si>
    <t>Cut-off Date: 31/05/2023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</si>
</sst>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45077</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39134.67923149</v>
      </c>
      <c r="F38" s="83"/>
      <c r="H38" s="64"/>
      <c r="L38" s="64"/>
      <c r="M38" s="64"/>
    </row>
    <row r="39">
      <c r="A39" s="66" t="s">
        <v>64</v>
      </c>
      <c r="B39" s="83" t="s">
        <v>65</v>
      </c>
      <c r="C39" s="301">
        <v>30000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0.2294893077163333</v>
      </c>
      <c r="E45" s="181"/>
      <c r="F45" s="181">
        <v>0.075</v>
      </c>
      <c r="G45" s="362" t="s">
        <v>2673</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39134.67923149</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39134.67923149</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16.25705681</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14.806059</v>
      </c>
      <c r="D70" s="187" t="s">
        <v>1153</v>
      </c>
      <c r="E70" s="62"/>
      <c r="F70" s="199">
        <f>IF($C$77=0,"",IF(C70="[for completion]","",C70/$C$77))</f>
        <v>0.00037833602553277745</v>
      </c>
      <c r="G70" s="199" t="str">
        <f>IF($D$66="ND2","ND2",IF(OR(D70="ND2",D70=""),"",D70/$D$77))</f>
        <v>ND2</v>
      </c>
      <c r="H70" s="64"/>
      <c r="L70" s="64"/>
      <c r="M70" s="64"/>
      <c r="N70" s="96"/>
    </row>
    <row r="71">
      <c r="A71" s="66" t="s">
        <v>110</v>
      </c>
      <c r="B71" s="177" t="s">
        <v>1467</v>
      </c>
      <c r="C71" s="187">
        <v>32.448606</v>
      </c>
      <c r="D71" s="187" t="s">
        <v>1153</v>
      </c>
      <c r="E71" s="62"/>
      <c r="F71" s="199">
        <f>IF($C$77=0,"",IF(C71="[for completion]","",C71/$C$77))</f>
        <v>0.0008291522158677764</v>
      </c>
      <c r="G71" s="199" t="str">
        <f>IF($D$66="ND2","ND2",IF(OR(D71="ND2",D71=""),"",D71/$D$77))</f>
        <v>ND2</v>
      </c>
      <c r="H71" s="64"/>
      <c r="L71" s="64"/>
      <c r="M71" s="64"/>
      <c r="N71" s="96"/>
    </row>
    <row r="72">
      <c r="A72" s="66" t="s">
        <v>111</v>
      </c>
      <c r="B72" s="176" t="s">
        <v>1468</v>
      </c>
      <c r="C72" s="187">
        <v>47.660081</v>
      </c>
      <c r="D72" s="187" t="s">
        <v>1153</v>
      </c>
      <c r="E72" s="62"/>
      <c r="F72" s="199">
        <f>IF($C$77=0,"",IF(C72="[for completion]","",C72/$C$77))</f>
        <v>0.001217847748824332</v>
      </c>
      <c r="G72" s="199" t="str">
        <f>IF($D$66="ND2","ND2",IF(OR(D72="ND2",D72=""),"",D72/$D$77))</f>
        <v>ND2</v>
      </c>
      <c r="H72" s="64"/>
      <c r="L72" s="64"/>
      <c r="M72" s="64"/>
      <c r="N72" s="96"/>
    </row>
    <row r="73">
      <c r="A73" s="66" t="s">
        <v>112</v>
      </c>
      <c r="B73" s="176" t="s">
        <v>1469</v>
      </c>
      <c r="C73" s="187">
        <v>77.471153</v>
      </c>
      <c r="D73" s="187" t="s">
        <v>1153</v>
      </c>
      <c r="E73" s="62"/>
      <c r="F73" s="199">
        <f>IF($C$77=0,"",IF(C73="[for completion]","",C73/$C$77))</f>
        <v>0.0019796036284511435</v>
      </c>
      <c r="G73" s="199" t="str">
        <f>IF($D$66="ND2","ND2",IF(OR(D73="ND2",D73=""),"",D73/$D$77))</f>
        <v>ND2</v>
      </c>
      <c r="H73" s="64"/>
      <c r="L73" s="64"/>
      <c r="M73" s="64"/>
      <c r="N73" s="96"/>
    </row>
    <row r="74">
      <c r="A74" s="66" t="s">
        <v>113</v>
      </c>
      <c r="B74" s="176" t="s">
        <v>1470</v>
      </c>
      <c r="C74" s="187">
        <v>110.062718</v>
      </c>
      <c r="D74" s="187" t="s">
        <v>1153</v>
      </c>
      <c r="E74" s="62"/>
      <c r="F74" s="199">
        <f>IF($C$77=0,"",IF(C74="[for completion]","",C74/$C$77))</f>
        <v>0.0028124088447476054</v>
      </c>
      <c r="G74" s="199" t="str">
        <f>IF($D$66="ND2","ND2",IF(OR(D74="ND2",D74=""),"",D74/$D$77))</f>
        <v>ND2</v>
      </c>
      <c r="H74" s="64"/>
      <c r="L74" s="64"/>
      <c r="M74" s="64"/>
      <c r="N74" s="96"/>
    </row>
    <row r="75">
      <c r="A75" s="66" t="s">
        <v>114</v>
      </c>
      <c r="B75" s="176" t="s">
        <v>1471</v>
      </c>
      <c r="C75" s="187">
        <v>1621.305699</v>
      </c>
      <c r="D75" s="187" t="s">
        <v>1153</v>
      </c>
      <c r="E75" s="62"/>
      <c r="F75" s="199">
        <f>IF($C$77=0,"",IF(C75="[for completion]","",C75/$C$77))</f>
        <v>0.04142887410710045</v>
      </c>
      <c r="G75" s="199" t="str">
        <f>IF($D$66="ND2","ND2",IF(OR(D75="ND2",D75=""),"",D75/$D$77))</f>
        <v>ND2</v>
      </c>
      <c r="H75" s="64"/>
      <c r="L75" s="64"/>
      <c r="M75" s="64"/>
      <c r="N75" s="96"/>
    </row>
    <row r="76">
      <c r="A76" s="66" t="s">
        <v>115</v>
      </c>
      <c r="B76" s="176" t="s">
        <v>1472</v>
      </c>
      <c r="C76" s="187">
        <v>37230.924913</v>
      </c>
      <c r="D76" s="187" t="s">
        <v>1153</v>
      </c>
      <c r="E76" s="62"/>
      <c r="F76" s="199">
        <f>IF($C$77=0,"",IF(C76="[for completion]","",C76/$C$77))</f>
        <v>0.9513537774294759</v>
      </c>
      <c r="G76" s="199" t="str">
        <f>IF($D$66="ND2","ND2",IF(OR(D76="ND2",D76=""),"",D76/$D$77))</f>
        <v>ND2</v>
      </c>
      <c r="H76" s="64"/>
      <c r="L76" s="64"/>
      <c r="M76" s="64"/>
      <c r="N76" s="96"/>
    </row>
    <row r="77">
      <c r="A77" s="66" t="s">
        <v>116</v>
      </c>
      <c r="B77" s="100" t="s">
        <v>95</v>
      </c>
      <c r="C77" s="189">
        <f>SUM(C70:C76)</f>
        <v>39134.679229</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2.53817</v>
      </c>
      <c r="D79" s="189" t="s">
        <v>1153</v>
      </c>
      <c r="E79" s="83"/>
      <c r="F79" s="199">
        <f>IF($C$77=0,"",IF(C79="","",C79/$C$77))</f>
        <v>6.48573094249138E-05</v>
      </c>
      <c r="G79" s="199" t="str">
        <f>IF($D$66="ND2","ND2",IF(OR(D79="ND2",D79=""),"",D79/$D$77))</f>
        <v>ND2</v>
      </c>
      <c r="H79" s="64"/>
      <c r="L79" s="64"/>
      <c r="M79" s="64"/>
      <c r="N79" s="96"/>
    </row>
    <row r="80" outlineLevel="1">
      <c r="A80" s="66" t="s">
        <v>121</v>
      </c>
      <c r="B80" s="101" t="s">
        <v>122</v>
      </c>
      <c r="C80" s="189">
        <v>12.267888</v>
      </c>
      <c r="D80" s="189" t="s">
        <v>1153</v>
      </c>
      <c r="E80" s="83"/>
      <c r="F80" s="199">
        <f>IF($C$77=0,"",IF(C80="","",C80/$C$77))</f>
        <v>0.00031347869055507976</v>
      </c>
      <c r="G80" s="199" t="str">
        <f>IF($D$66="ND2","ND2",IF(OR(D80="ND2",D80=""),"",D80/$D$77))</f>
        <v>ND2</v>
      </c>
      <c r="H80" s="64"/>
      <c r="L80" s="64"/>
      <c r="M80" s="64"/>
      <c r="N80" s="96"/>
    </row>
    <row r="81" outlineLevel="1">
      <c r="A81" s="66" t="s">
        <v>123</v>
      </c>
      <c r="B81" s="101" t="s">
        <v>124</v>
      </c>
      <c r="C81" s="189">
        <v>14.183197</v>
      </c>
      <c r="D81" s="189" t="s">
        <v>1153</v>
      </c>
      <c r="E81" s="83"/>
      <c r="F81" s="199">
        <f>IF($C$77=0,"",IF(C81="","",C81/$C$77))</f>
        <v>0.00036242016746849465</v>
      </c>
      <c r="G81" s="199" t="str">
        <f>IF($D$66="ND2","ND2",IF(OR(D81="ND2",D81=""),"",D81/$D$77))</f>
        <v>ND2</v>
      </c>
      <c r="H81" s="64"/>
      <c r="L81" s="64"/>
      <c r="M81" s="64"/>
      <c r="N81" s="96"/>
    </row>
    <row r="82" outlineLevel="1">
      <c r="A82" s="66" t="s">
        <v>125</v>
      </c>
      <c r="B82" s="101" t="s">
        <v>126</v>
      </c>
      <c r="C82" s="189">
        <v>18.265409</v>
      </c>
      <c r="D82" s="189" t="s">
        <v>1153</v>
      </c>
      <c r="E82" s="83"/>
      <c r="F82" s="199">
        <f>IF($C$77=0,"",IF(C82="","",C82/$C$77))</f>
        <v>0.00046673204839928185</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6.8305</v>
      </c>
      <c r="D89" s="191">
        <v>7.8305</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0.06666666666666667</v>
      </c>
      <c r="G94" s="199" t="str">
        <f>IF($D$100=0,"",IF(D94="[Mark as ND1 if not relevant]","",IF(D94="","",D94/$D$100)))</f>
        <v/>
      </c>
      <c r="H94" s="64"/>
      <c r="L94" s="64"/>
      <c r="M94" s="64"/>
      <c r="N94" s="96"/>
    </row>
    <row r="95">
      <c r="A95" s="66" t="s">
        <v>139</v>
      </c>
      <c r="B95" s="177" t="s">
        <v>1468</v>
      </c>
      <c r="C95" s="187">
        <v>2500</v>
      </c>
      <c r="D95" s="187" t="s">
        <v>1153</v>
      </c>
      <c r="E95" s="62"/>
      <c r="F95" s="199">
        <f>IF($C$100=0,"",IF(C95="[for completion]","",IF(C95="","",C95/$C$100)))</f>
        <v>0.08333333333333333</v>
      </c>
      <c r="G95" s="199" t="str">
        <f>IF($D$100=0,"",IF(D95="[Mark as ND1 if not relevant]","",IF(D95="","",D95/$D$100)))</f>
        <v/>
      </c>
      <c r="H95" s="64"/>
      <c r="L95" s="64"/>
      <c r="M95" s="64"/>
      <c r="N95" s="96"/>
    </row>
    <row r="96">
      <c r="A96" s="66" t="s">
        <v>140</v>
      </c>
      <c r="B96" s="177" t="s">
        <v>1469</v>
      </c>
      <c r="C96" s="187">
        <v>4500</v>
      </c>
      <c r="D96" s="187" t="s">
        <v>1153</v>
      </c>
      <c r="E96" s="62"/>
      <c r="F96" s="199">
        <f>IF($C$100=0,"",IF(C96="[for completion]","",IF(C96="","",C96/$C$100)))</f>
        <v>0.15</v>
      </c>
      <c r="G96" s="199" t="str">
        <f>IF($D$100=0,"",IF(D96="[Mark as ND1 if not relevant]","",IF(D96="","",D96/$D$100)))</f>
        <v/>
      </c>
      <c r="H96" s="64"/>
      <c r="L96" s="64"/>
      <c r="M96" s="64"/>
      <c r="N96" s="96"/>
    </row>
    <row r="97">
      <c r="A97" s="66" t="s">
        <v>141</v>
      </c>
      <c r="B97" s="177" t="s">
        <v>1470</v>
      </c>
      <c r="C97" s="187">
        <v>2500</v>
      </c>
      <c r="D97" s="187" t="s">
        <v>1153</v>
      </c>
      <c r="E97" s="62"/>
      <c r="F97" s="199">
        <f>IF($C$100=0,"",IF(C97="[for completion]","",IF(C97="","",C97/$C$100)))</f>
        <v>0.08333333333333333</v>
      </c>
      <c r="G97" s="199" t="str">
        <f>IF($D$100=0,"",IF(D97="[Mark as ND1 if not relevant]","",IF(D97="","",D97/$D$100)))</f>
        <v/>
      </c>
      <c r="H97" s="64"/>
      <c r="L97" s="64"/>
      <c r="M97" s="64"/>
    </row>
    <row r="98">
      <c r="A98" s="66" t="s">
        <v>142</v>
      </c>
      <c r="B98" s="177" t="s">
        <v>1471</v>
      </c>
      <c r="C98" s="187">
        <v>15000</v>
      </c>
      <c r="D98" s="187" t="s">
        <v>1153</v>
      </c>
      <c r="E98" s="62"/>
      <c r="F98" s="199">
        <f>IF($C$100=0,"",IF(C98="[for completion]","",IF(C98="","",C98/$C$100)))</f>
        <v>0.5</v>
      </c>
      <c r="G98" s="199" t="str">
        <f>IF($D$100=0,"",IF(D98="[Mark as ND1 if not relevant]","",IF(D98="","",D98/$D$100)))</f>
        <v/>
      </c>
      <c r="H98" s="64"/>
      <c r="L98" s="64"/>
      <c r="M98" s="64"/>
    </row>
    <row r="99">
      <c r="A99" s="66" t="s">
        <v>143</v>
      </c>
      <c r="B99" s="177" t="s">
        <v>1472</v>
      </c>
      <c r="C99" s="187">
        <v>3500</v>
      </c>
      <c r="D99" s="187" t="s">
        <v>1153</v>
      </c>
      <c r="E99" s="62"/>
      <c r="F99" s="199">
        <f>IF($C$100=0,"",IF(C99="[for completion]","",IF(C99="","",C99/$C$100)))</f>
        <v>0.11666666666666667</v>
      </c>
      <c r="G99" s="199" t="str">
        <f>IF($D$100=0,"",IF(D99="[Mark as ND1 if not relevant]","",IF(D99="","",D99/$D$100)))</f>
        <v/>
      </c>
      <c r="H99" s="64"/>
      <c r="L99" s="64"/>
      <c r="M99" s="64"/>
    </row>
    <row r="100">
      <c r="A100" s="66" t="s">
        <v>144</v>
      </c>
      <c r="B100" s="100" t="s">
        <v>95</v>
      </c>
      <c r="C100" s="189">
        <f>SUM(C93:C99)</f>
        <v>30000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0.06666666666666667</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39134.6792</v>
      </c>
      <c r="D112" s="187">
        <v>39134.6792</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39134.6792</v>
      </c>
      <c r="D130" s="187">
        <f>SUM(D112:D129)</f>
        <v>39134.6792</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30000</v>
      </c>
      <c r="D138" s="187">
        <v>30000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30000</v>
      </c>
      <c r="D156" s="187">
        <f>SUM(D138:D155)</f>
        <v>30000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30000</v>
      </c>
      <c r="D164" s="187">
        <v>30000</v>
      </c>
      <c r="E164" s="104"/>
      <c r="F164" s="199">
        <f>IF($C$167=0,"",IF(C164="[for completion]","",IF(C164="","",C164/$C$167)))</f>
        <v>1</v>
      </c>
      <c r="G164" s="199">
        <f>IF($D$167=0,"",IF(D164="[for completion]","",IF(D164="","",D164/$D$167)))</f>
        <v>1</v>
      </c>
      <c r="H164" s="64"/>
      <c r="L164" s="64"/>
      <c r="M164" s="64"/>
      <c r="N164" s="96"/>
    </row>
    <row r="165">
      <c r="A165" s="66" t="s">
        <v>217</v>
      </c>
      <c r="B165" s="64" t="s">
        <v>218</v>
      </c>
      <c r="C165" s="187"/>
      <c r="D165" s="187"/>
      <c r="E165" s="104"/>
      <c r="F165" s="199" t="str">
        <f>IF($C$167=0,"",IF(C165="[for completion]","",IF(C165="","",C165/$C$167)))</f>
        <v/>
      </c>
      <c r="G165" s="199" t="str">
        <f>IF($D$167=0,"",IF(D165="[for completion]","",IF(D165="","",D165/$D$167)))</f>
        <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30000</v>
      </c>
      <c r="D167" s="202">
        <f>SUM(D164:D166)</f>
        <v>30000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2674</v>
      </c>
      <c r="C323" s="81" t="s">
        <v>2671</v>
      </c>
      <c r="H323" s="64"/>
      <c r="I323" s="96"/>
      <c r="J323" s="96"/>
      <c r="K323" s="96"/>
      <c r="L323" s="96"/>
      <c r="M323" s="96"/>
      <c r="N323" s="96"/>
    </row>
    <row r="324" outlineLevel="1">
      <c r="A324" s="66" t="s">
        <v>348</v>
      </c>
      <c r="B324" s="81" t="s">
        <v>2675</v>
      </c>
      <c r="C324" s="66" t="s">
        <v>2671</v>
      </c>
      <c r="H324" s="64"/>
      <c r="I324" s="96"/>
      <c r="J324" s="96"/>
      <c r="K324" s="96"/>
      <c r="L324" s="96"/>
      <c r="M324" s="96"/>
      <c r="N324" s="96"/>
    </row>
    <row r="325" outlineLevel="1">
      <c r="A325" s="66" t="s">
        <v>349</v>
      </c>
      <c r="B325" s="81" t="s">
        <v>2676</v>
      </c>
      <c r="C325" s="66" t="s">
        <v>2671</v>
      </c>
      <c r="H325" s="64"/>
      <c r="I325" s="96"/>
      <c r="J325" s="96"/>
      <c r="K325" s="96"/>
      <c r="L325" s="96"/>
      <c r="M325" s="96"/>
      <c r="N325" s="96"/>
    </row>
    <row r="326" outlineLevel="1">
      <c r="A326" s="66" t="s">
        <v>350</v>
      </c>
      <c r="B326" s="81" t="s">
        <v>2677</v>
      </c>
      <c r="C326" s="66" t="s">
        <v>2671</v>
      </c>
      <c r="H326" s="64"/>
      <c r="I326" s="96"/>
      <c r="J326" s="96"/>
      <c r="K326" s="96"/>
      <c r="L326" s="96"/>
      <c r="M326" s="96"/>
      <c r="N326" s="96"/>
    </row>
    <row r="327" outlineLevel="1">
      <c r="A327" s="66" t="s">
        <v>351</v>
      </c>
      <c r="B327" s="81" t="s">
        <v>2678</v>
      </c>
      <c r="C327" s="66" t="s">
        <v>2671</v>
      </c>
      <c r="H327" s="64"/>
      <c r="I327" s="96"/>
      <c r="J327" s="96"/>
      <c r="K327" s="96"/>
      <c r="L327" s="96"/>
      <c r="M327" s="96"/>
      <c r="N327" s="96"/>
    </row>
    <row r="328" outlineLevel="1">
      <c r="A328" s="66" t="s">
        <v>352</v>
      </c>
      <c r="B328" s="81" t="s">
        <v>2679</v>
      </c>
      <c r="C328" s="66" t="s">
        <v>2671</v>
      </c>
      <c r="H328" s="64"/>
      <c r="I328" s="96"/>
      <c r="J328" s="96"/>
      <c r="K328" s="96"/>
      <c r="L328" s="96"/>
      <c r="M328" s="96"/>
      <c r="N328" s="96"/>
    </row>
    <row r="329" outlineLevel="1">
      <c r="A329" s="66" t="s">
        <v>353</v>
      </c>
      <c r="B329" s="81" t="s">
        <v>2680</v>
      </c>
      <c r="C329" s="66" t="s">
        <v>2671</v>
      </c>
      <c r="H329" s="64"/>
      <c r="I329" s="96"/>
      <c r="J329" s="96"/>
      <c r="K329" s="96"/>
      <c r="L329" s="96"/>
      <c r="M329" s="96"/>
      <c r="N329" s="96"/>
    </row>
    <row r="330" outlineLevel="1">
      <c r="A330" s="66" t="s">
        <v>354</v>
      </c>
      <c r="B330" s="95" t="s">
        <v>2681</v>
      </c>
      <c r="C330" s="66" t="s">
        <v>2671</v>
      </c>
      <c r="H330" s="64"/>
      <c r="I330" s="96"/>
      <c r="J330" s="96"/>
      <c r="K330" s="96"/>
      <c r="L330" s="96"/>
      <c r="M330" s="96"/>
      <c r="N330" s="96"/>
    </row>
    <row r="331" outlineLevel="1">
      <c r="A331" s="66" t="s">
        <v>356</v>
      </c>
      <c r="B331" s="95" t="s">
        <v>2682</v>
      </c>
      <c r="C331" s="66" t="s">
        <v>2671</v>
      </c>
      <c r="H331" s="64"/>
      <c r="I331" s="96"/>
      <c r="J331" s="96"/>
      <c r="K331" s="96"/>
      <c r="L331" s="96"/>
      <c r="M331" s="96"/>
      <c r="N331" s="96"/>
    </row>
    <row r="332" outlineLevel="1">
      <c r="A332" s="66" t="s">
        <v>357</v>
      </c>
      <c r="B332" s="95" t="s">
        <v>2683</v>
      </c>
      <c r="C332" s="66" t="s">
        <v>2671</v>
      </c>
      <c r="H332" s="64"/>
      <c r="I332" s="96"/>
      <c r="J332" s="96"/>
      <c r="K332" s="96"/>
      <c r="L332" s="96"/>
      <c r="M332" s="96"/>
      <c r="N332" s="96"/>
    </row>
    <row r="333" outlineLevel="1">
      <c r="A333" s="66" t="s">
        <v>358</v>
      </c>
      <c r="B333" s="95" t="s">
        <v>2684</v>
      </c>
      <c r="C333" s="66" t="s">
        <v>2671</v>
      </c>
      <c r="H333" s="64"/>
      <c r="I333" s="96"/>
      <c r="J333" s="96"/>
      <c r="K333" s="96"/>
      <c r="L333" s="96"/>
      <c r="M333" s="96"/>
      <c r="N333" s="96"/>
    </row>
    <row r="334" outlineLevel="1">
      <c r="A334" s="66" t="s">
        <v>359</v>
      </c>
      <c r="B334" s="95" t="s">
        <v>2685</v>
      </c>
      <c r="C334" s="66" t="s">
        <v>2671</v>
      </c>
      <c r="H334" s="64"/>
      <c r="I334" s="96"/>
      <c r="J334" s="96"/>
      <c r="K334" s="96"/>
      <c r="L334" s="96"/>
      <c r="M334" s="96"/>
      <c r="N334" s="96"/>
    </row>
    <row r="335" outlineLevel="1">
      <c r="A335" s="66" t="s">
        <v>360</v>
      </c>
      <c r="B335" s="95" t="s">
        <v>2686</v>
      </c>
      <c r="C335" s="66" t="s">
        <v>2671</v>
      </c>
      <c r="H335" s="64"/>
      <c r="I335" s="96"/>
      <c r="J335" s="96"/>
      <c r="K335" s="96"/>
      <c r="L335" s="96"/>
      <c r="M335" s="96"/>
      <c r="N335" s="96"/>
    </row>
    <row r="336" outlineLevel="1">
      <c r="A336" s="66" t="s">
        <v>361</v>
      </c>
      <c r="B336" s="95" t="s">
        <v>2687</v>
      </c>
      <c r="C336" s="66" t="s">
        <v>2671</v>
      </c>
      <c r="H336" s="64"/>
      <c r="I336" s="96"/>
      <c r="J336" s="96"/>
      <c r="K336" s="96"/>
      <c r="L336" s="96"/>
      <c r="M336" s="96"/>
      <c r="N336" s="96"/>
    </row>
    <row r="337" outlineLevel="1">
      <c r="A337" s="66" t="s">
        <v>362</v>
      </c>
      <c r="B337" s="95" t="s">
        <v>2688</v>
      </c>
      <c r="C337" s="66" t="s">
        <v>2671</v>
      </c>
      <c r="H337" s="64"/>
      <c r="I337" s="96"/>
      <c r="J337" s="96"/>
      <c r="K337" s="96"/>
      <c r="L337" s="96"/>
      <c r="M337" s="96"/>
      <c r="N337" s="96"/>
    </row>
    <row r="338" outlineLevel="1">
      <c r="A338" s="66" t="s">
        <v>363</v>
      </c>
      <c r="B338" s="95" t="s">
        <v>2689</v>
      </c>
      <c r="C338" s="66" t="s">
        <v>2671</v>
      </c>
      <c r="H338" s="64"/>
      <c r="I338" s="96"/>
      <c r="J338" s="96"/>
      <c r="K338" s="96"/>
      <c r="L338" s="96"/>
      <c r="M338" s="96"/>
      <c r="N338" s="96"/>
    </row>
    <row r="339" outlineLevel="1">
      <c r="A339" s="66" t="s">
        <v>364</v>
      </c>
      <c r="B339" s="95" t="s">
        <v>2690</v>
      </c>
      <c r="C339" s="66" t="s">
        <v>2671</v>
      </c>
      <c r="H339" s="64"/>
      <c r="I339" s="96"/>
      <c r="J339" s="96"/>
      <c r="K339" s="96"/>
      <c r="L339" s="96"/>
      <c r="M339" s="96"/>
      <c r="N339" s="96"/>
    </row>
    <row r="340" outlineLevel="1">
      <c r="A340" s="66" t="s">
        <v>365</v>
      </c>
      <c r="B340" s="95" t="s">
        <v>2691</v>
      </c>
      <c r="C340" s="66" t="s">
        <v>2692</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2697</v>
      </c>
      <c r="C343" s="66" t="s">
        <v>2696</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2703</v>
      </c>
      <c r="H347" s="64"/>
      <c r="I347" s="96"/>
      <c r="J347" s="96"/>
      <c r="K347" s="96"/>
      <c r="L347" s="96"/>
      <c r="M347" s="96"/>
      <c r="N347" s="96"/>
    </row>
    <row r="348" outlineLevel="1">
      <c r="A348" s="66" t="s">
        <v>373</v>
      </c>
      <c r="B348" s="95" t="s">
        <v>355</v>
      </c>
      <c r="H348" s="64"/>
      <c r="I348" s="96"/>
      <c r="J348" s="96"/>
      <c r="K348" s="96"/>
      <c r="L348" s="96"/>
      <c r="M348" s="96"/>
      <c r="N348" s="96"/>
    </row>
    <row r="349" outlineLevel="1">
      <c r="A349" s="66" t="s">
        <v>374</v>
      </c>
      <c r="B349" s="95" t="s">
        <v>355</v>
      </c>
      <c r="H349" s="64"/>
      <c r="I349" s="96"/>
      <c r="J349" s="96"/>
      <c r="K349" s="96"/>
      <c r="L349" s="96"/>
      <c r="M349" s="96"/>
      <c r="N349" s="96"/>
    </row>
    <row r="350" outlineLevel="1">
      <c r="A350" s="66" t="s">
        <v>375</v>
      </c>
      <c r="B350" s="95" t="s">
        <v>355</v>
      </c>
      <c r="H350" s="64"/>
      <c r="I350" s="96"/>
      <c r="J350" s="96"/>
      <c r="K350" s="96"/>
      <c r="L350" s="96"/>
      <c r="M350" s="96"/>
      <c r="N350" s="96"/>
    </row>
    <row r="351" outlineLevel="1">
      <c r="A351" s="66" t="s">
        <v>376</v>
      </c>
      <c r="B351" s="95" t="s">
        <v>355</v>
      </c>
      <c r="H351" s="64"/>
      <c r="I351" s="96"/>
      <c r="J351" s="96"/>
      <c r="K351" s="96"/>
      <c r="L351" s="96"/>
      <c r="M351" s="96"/>
      <c r="N351" s="96"/>
    </row>
    <row r="352" outlineLevel="1">
      <c r="A352" s="66" t="s">
        <v>377</v>
      </c>
      <c r="B352" s="95" t="s">
        <v>355</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39134.67923149</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39134.67923149</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177011</v>
      </c>
      <c r="D28" s="311" t="str">
        <f>IF(C28="","","ND2")</f>
        <v>ND2</v>
      </c>
      <c r="F28" s="311">
        <f>IF(C28=0,"",IF(C28="","",C28))</f>
        <v>177011</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0.000306</v>
      </c>
      <c r="D36" s="179" t="str">
        <f>IF(C36="","","ND2")</f>
        <v>ND2</v>
      </c>
      <c r="E36" s="210"/>
      <c r="F36" s="179">
        <f>IF(C36=0,"",C36)</f>
        <v>0.000306</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2705</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2706</v>
      </c>
      <c r="C99" s="179">
        <v>0.02278136</v>
      </c>
      <c r="D99" s="179" t="str">
        <f>IF(C99="","","ND2")</f>
        <v>ND2</v>
      </c>
      <c r="E99" s="179"/>
      <c r="F99" s="179">
        <f>IF(C99="","",C99)</f>
        <v>0.02278136</v>
      </c>
      <c r="G99" s="145"/>
    </row>
    <row r="100">
      <c r="A100" s="145" t="s">
        <v>523</v>
      </c>
      <c r="B100" s="166" t="s">
        <v>2707</v>
      </c>
      <c r="C100" s="179">
        <v>0.0267493</v>
      </c>
      <c r="D100" s="179" t="str">
        <f>IF(C100="","","ND2")</f>
        <v>ND2</v>
      </c>
      <c r="E100" s="179"/>
      <c r="F100" s="179">
        <f>IF(C100="","",C100)</f>
        <v>0.0267493</v>
      </c>
      <c r="G100" s="145"/>
    </row>
    <row r="101">
      <c r="A101" s="145" t="s">
        <v>524</v>
      </c>
      <c r="B101" s="166" t="s">
        <v>2708</v>
      </c>
      <c r="C101" s="179">
        <v>0.02443485</v>
      </c>
      <c r="D101" s="179" t="str">
        <f>IF(C101="","","ND2")</f>
        <v>ND2</v>
      </c>
      <c r="E101" s="179"/>
      <c r="F101" s="179">
        <f>IF(C101="","",C101)</f>
        <v>0.02443485</v>
      </c>
      <c r="G101" s="145"/>
    </row>
    <row r="102">
      <c r="A102" s="145" t="s">
        <v>525</v>
      </c>
      <c r="B102" s="166" t="s">
        <v>2709</v>
      </c>
      <c r="C102" s="179">
        <v>0.04921248</v>
      </c>
      <c r="D102" s="179" t="str">
        <f>IF(C102="","","ND2")</f>
        <v>ND2</v>
      </c>
      <c r="E102" s="179"/>
      <c r="F102" s="179">
        <f>IF(C102="","",C102)</f>
        <v>0.04921248</v>
      </c>
      <c r="G102" s="145"/>
    </row>
    <row r="103">
      <c r="A103" s="145" t="s">
        <v>526</v>
      </c>
      <c r="B103" s="166" t="s">
        <v>2710</v>
      </c>
      <c r="C103" s="179">
        <v>0.11813372</v>
      </c>
      <c r="D103" s="179" t="str">
        <f>IF(C103="","","ND2")</f>
        <v>ND2</v>
      </c>
      <c r="E103" s="179"/>
      <c r="F103" s="179">
        <f>IF(C103="","",C103)</f>
        <v>0.11813372</v>
      </c>
      <c r="G103" s="145"/>
    </row>
    <row r="104">
      <c r="A104" s="145" t="s">
        <v>527</v>
      </c>
      <c r="B104" s="166" t="s">
        <v>2711</v>
      </c>
      <c r="C104" s="179">
        <v>0.2376388</v>
      </c>
      <c r="D104" s="179" t="str">
        <f>IF(C104="","","ND2")</f>
        <v>ND2</v>
      </c>
      <c r="E104" s="179"/>
      <c r="F104" s="179">
        <f>IF(C104="","",C104)</f>
        <v>0.2376388</v>
      </c>
      <c r="G104" s="145"/>
    </row>
    <row r="105">
      <c r="A105" s="145" t="s">
        <v>528</v>
      </c>
      <c r="B105" s="166" t="s">
        <v>2712</v>
      </c>
      <c r="C105" s="179">
        <v>0.22860977</v>
      </c>
      <c r="D105" s="179" t="str">
        <f>IF(C105="","","ND2")</f>
        <v>ND2</v>
      </c>
      <c r="E105" s="179"/>
      <c r="F105" s="179">
        <f>IF(C105="","",C105)</f>
        <v>0.22860977</v>
      </c>
      <c r="G105" s="145"/>
    </row>
    <row r="106">
      <c r="A106" s="145" t="s">
        <v>529</v>
      </c>
      <c r="B106" s="166" t="s">
        <v>2713</v>
      </c>
      <c r="C106" s="179">
        <v>0.01440795</v>
      </c>
      <c r="D106" s="179" t="str">
        <f>IF(C106="","","ND2")</f>
        <v>ND2</v>
      </c>
      <c r="E106" s="179"/>
      <c r="F106" s="179">
        <f>IF(C106="","",C106)</f>
        <v>0.01440795</v>
      </c>
      <c r="G106" s="145"/>
    </row>
    <row r="107">
      <c r="A107" s="145" t="s">
        <v>530</v>
      </c>
      <c r="B107" s="166" t="s">
        <v>2714</v>
      </c>
      <c r="C107" s="179">
        <v>0.1238486</v>
      </c>
      <c r="D107" s="179" t="str">
        <f>IF(C107="","","ND2")</f>
        <v>ND2</v>
      </c>
      <c r="E107" s="179"/>
      <c r="F107" s="179">
        <f>IF(C107="","",C107)</f>
        <v>0.1238486</v>
      </c>
      <c r="G107" s="145"/>
    </row>
    <row r="108">
      <c r="A108" s="145" t="s">
        <v>531</v>
      </c>
      <c r="B108" s="166" t="s">
        <v>2715</v>
      </c>
      <c r="C108" s="179">
        <v>0.0886324</v>
      </c>
      <c r="D108" s="179" t="str">
        <f>IF(C108="","","ND2")</f>
        <v>ND2</v>
      </c>
      <c r="E108" s="179"/>
      <c r="F108" s="179">
        <f>IF(C108="","",C108)</f>
        <v>0.0886324</v>
      </c>
      <c r="G108" s="145"/>
    </row>
    <row r="109">
      <c r="A109" s="145" t="s">
        <v>532</v>
      </c>
      <c r="B109" s="166" t="s">
        <v>2716</v>
      </c>
      <c r="C109" s="179">
        <v>0.0348024</v>
      </c>
      <c r="D109" s="179" t="str">
        <f>IF(C109="","","ND2")</f>
        <v>ND2</v>
      </c>
      <c r="E109" s="179"/>
      <c r="F109" s="179">
        <f>IF(C109="","",C109)</f>
        <v>0.0348024</v>
      </c>
      <c r="G109" s="145"/>
    </row>
    <row r="110">
      <c r="A110" s="145" t="s">
        <v>533</v>
      </c>
      <c r="B110" s="166" t="s">
        <v>2717</v>
      </c>
      <c r="C110" s="179">
        <v>0.03074835</v>
      </c>
      <c r="D110" s="179" t="str">
        <f>IF(C110="","","ND2")</f>
        <v>ND2</v>
      </c>
      <c r="E110" s="179"/>
      <c r="F110" s="179">
        <f>IF(C110="","",C110)</f>
        <v>0.03074835</v>
      </c>
      <c r="G110" s="145"/>
    </row>
    <row r="111">
      <c r="A111" s="145" t="s">
        <v>534</v>
      </c>
      <c r="B111" s="166" t="s">
        <v>2718</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2719</v>
      </c>
      <c r="C150" s="179">
        <v>0.96336507</v>
      </c>
      <c r="D150" s="179" t="str">
        <f>IF(C150="","","ND2")</f>
        <v>ND2</v>
      </c>
      <c r="E150" s="180"/>
      <c r="F150" s="179">
        <f>IF(C150="","",C150)</f>
        <v>0.96336507</v>
      </c>
    </row>
    <row r="151">
      <c r="A151" s="145" t="s">
        <v>556</v>
      </c>
      <c r="B151" s="145" t="s">
        <v>2720</v>
      </c>
      <c r="C151" s="179">
        <v>0.03663493</v>
      </c>
      <c r="D151" s="179" t="str">
        <f>IF(C151="","","ND2")</f>
        <v>ND2</v>
      </c>
      <c r="E151" s="180"/>
      <c r="F151" s="179">
        <f>IF(C151="","",C151)</f>
        <v>0.03663493</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2721</v>
      </c>
      <c r="C160" s="179">
        <v>0.38657201</v>
      </c>
      <c r="D160" s="179" t="str">
        <f>IF(C160="","","ND2")</f>
        <v>ND2</v>
      </c>
      <c r="E160" s="180"/>
      <c r="F160" s="179">
        <f>IF(C160="","",C160)</f>
        <v>0.38657201</v>
      </c>
    </row>
    <row r="161">
      <c r="A161" s="145" t="s">
        <v>568</v>
      </c>
      <c r="B161" s="145" t="s">
        <v>569</v>
      </c>
      <c r="C161" s="179">
        <v>0.5584149</v>
      </c>
      <c r="D161" s="179" t="str">
        <f>IF(C161="","","ND2")</f>
        <v>ND2</v>
      </c>
      <c r="E161" s="180"/>
      <c r="F161" s="179">
        <f>IF(C161="","",C161)</f>
        <v>0.5584149</v>
      </c>
    </row>
    <row r="162">
      <c r="A162" s="145" t="s">
        <v>570</v>
      </c>
      <c r="B162" s="145" t="s">
        <v>93</v>
      </c>
      <c r="C162" s="179">
        <v>0.05501309</v>
      </c>
      <c r="D162" s="179" t="str">
        <f>IF(C162="","","ND2")</f>
        <v>ND2</v>
      </c>
      <c r="E162" s="180"/>
      <c r="F162" s="179">
        <f>IF(C162="","",C162)</f>
        <v>0.05501309</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2722</v>
      </c>
      <c r="C170" s="179">
        <v>0.02853783</v>
      </c>
      <c r="D170" s="179" t="str">
        <f>IF(C170="","","ND2")</f>
        <v>ND2</v>
      </c>
      <c r="E170" s="180"/>
      <c r="F170" s="179">
        <f>IF(C170="","",C170)</f>
        <v>0.02853783</v>
      </c>
    </row>
    <row r="171">
      <c r="A171" s="145" t="s">
        <v>580</v>
      </c>
      <c r="B171" s="167" t="s">
        <v>2723</v>
      </c>
      <c r="C171" s="179">
        <v>0.18433653</v>
      </c>
      <c r="D171" s="179" t="str">
        <f>IF(C171="","","ND2")</f>
        <v>ND2</v>
      </c>
      <c r="E171" s="180"/>
      <c r="F171" s="179">
        <f>IF(C171="","",C171)</f>
        <v>0.18433653</v>
      </c>
    </row>
    <row r="172">
      <c r="A172" s="145" t="s">
        <v>582</v>
      </c>
      <c r="B172" s="167" t="s">
        <v>2724</v>
      </c>
      <c r="C172" s="179">
        <v>0.1891822</v>
      </c>
      <c r="D172" s="179" t="str">
        <f>IF(C172="","","ND2")</f>
        <v>ND2</v>
      </c>
      <c r="E172" s="179"/>
      <c r="F172" s="179">
        <f>IF(C172="","",C172)</f>
        <v>0.1891822</v>
      </c>
    </row>
    <row r="173">
      <c r="A173" s="145" t="s">
        <v>584</v>
      </c>
      <c r="B173" s="167" t="s">
        <v>2725</v>
      </c>
      <c r="C173" s="179">
        <v>0.25161041</v>
      </c>
      <c r="D173" s="179" t="str">
        <f>IF(C173="","","ND2")</f>
        <v>ND2</v>
      </c>
      <c r="E173" s="179"/>
      <c r="F173" s="179">
        <f>IF(C173="","",C173)</f>
        <v>0.25161041</v>
      </c>
    </row>
    <row r="174">
      <c r="A174" s="145" t="s">
        <v>586</v>
      </c>
      <c r="B174" s="167" t="s">
        <v>2726</v>
      </c>
      <c r="C174" s="179">
        <v>0.34633303</v>
      </c>
      <c r="D174" s="179" t="str">
        <f>IF(C174="","","ND2")</f>
        <v>ND2</v>
      </c>
      <c r="E174" s="179"/>
      <c r="F174" s="179">
        <f>IF(C174="","",C174)</f>
        <v>0.34633303</v>
      </c>
    </row>
    <row r="175" outlineLevel="1">
      <c r="A175" s="145" t="s">
        <v>588</v>
      </c>
      <c r="B175" s="164" t="s">
        <v>2718</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2727</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221.08614284699823</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2728</v>
      </c>
      <c r="C190" s="208">
        <v>85.12223484</v>
      </c>
      <c r="D190" s="211">
        <v>6299</v>
      </c>
      <c r="E190" s="172"/>
      <c r="F190" s="207">
        <f>IF($C$214=0,"",IF(C190="[for completion]","",IF(C190="","",C190/$C$214)))</f>
        <v>0.0021751100689105882</v>
      </c>
      <c r="G190" s="207">
        <f>IF($D$214=0,"",IF(D190="[for completion]","",IF(D190="","",D190/$D$214)))</f>
        <v>0.035585359101976716</v>
      </c>
    </row>
    <row r="191">
      <c r="A191" s="145" t="s">
        <v>606</v>
      </c>
      <c r="B191" s="166" t="s">
        <v>2729</v>
      </c>
      <c r="C191" s="208">
        <v>298.98675847</v>
      </c>
      <c r="D191" s="211">
        <v>7702</v>
      </c>
      <c r="E191" s="172"/>
      <c r="F191" s="207">
        <f>IF($C$214=0,"",IF(C191="[for completion]","",IF(C191="","",C191/$C$214)))</f>
        <v>0.007639944017464134</v>
      </c>
      <c r="G191" s="207">
        <f>IF($D$214=0,"",IF(D191="[for completion]","",IF(D191="","",D191/$D$214)))</f>
        <v>0.043511420194225214</v>
      </c>
    </row>
    <row r="192">
      <c r="A192" s="145" t="s">
        <v>607</v>
      </c>
      <c r="B192" s="166" t="s">
        <v>2730</v>
      </c>
      <c r="C192" s="208">
        <v>507.33919082</v>
      </c>
      <c r="D192" s="211">
        <v>7974</v>
      </c>
      <c r="E192" s="172"/>
      <c r="F192" s="207">
        <f>IF($C$214=0,"",IF(C192="[for completion]","",IF(C192="","",C192/$C$214)))</f>
        <v>0.012963928688899685</v>
      </c>
      <c r="G192" s="207">
        <f>IF($D$214=0,"",IF(D192="[for completion]","",IF(D192="","",D192/$D$214)))</f>
        <v>0.04504804786143234</v>
      </c>
    </row>
    <row r="193">
      <c r="A193" s="145" t="s">
        <v>608</v>
      </c>
      <c r="B193" s="166" t="s">
        <v>2731</v>
      </c>
      <c r="C193" s="208">
        <v>916.33611169</v>
      </c>
      <c r="D193" s="211">
        <v>10278</v>
      </c>
      <c r="E193" s="172"/>
      <c r="F193" s="207">
        <f>IF($C$214=0,"",IF(C193="[for completion]","",IF(C193="","",C193/$C$214)))</f>
        <v>0.023414938609044825</v>
      </c>
      <c r="G193" s="207">
        <f>IF($D$214=0,"",IF(D193="[for completion]","",IF(D193="","",D193/$D$214)))</f>
        <v>0.05806418810130444</v>
      </c>
    </row>
    <row r="194">
      <c r="A194" s="145" t="s">
        <v>609</v>
      </c>
      <c r="B194" s="166" t="s">
        <v>2732</v>
      </c>
      <c r="C194" s="208">
        <v>3599.5182117</v>
      </c>
      <c r="D194" s="211">
        <v>28215</v>
      </c>
      <c r="E194" s="172"/>
      <c r="F194" s="207">
        <f>IF($C$214=0,"",IF(C194="[for completion]","",IF(C194="","",C194/$C$214)))</f>
        <v>0.09197771087909215</v>
      </c>
      <c r="G194" s="207">
        <f>IF($D$214=0,"",IF(D194="[for completion]","",IF(D194="","",D194/$D$214)))</f>
        <v>0.15939687364062122</v>
      </c>
    </row>
    <row r="195">
      <c r="A195" s="145" t="s">
        <v>610</v>
      </c>
      <c r="B195" s="166" t="s">
        <v>2733</v>
      </c>
      <c r="C195" s="208">
        <v>5603.61459195</v>
      </c>
      <c r="D195" s="211">
        <v>31986</v>
      </c>
      <c r="E195" s="172"/>
      <c r="F195" s="207">
        <f>IF($C$214=0,"",IF(C195="[for completion]","",IF(C195="","",C195/$C$214)))</f>
        <v>0.1431879525267965</v>
      </c>
      <c r="G195" s="207">
        <f>IF($D$214=0,"",IF(D195="[for completion]","",IF(D195="","",D195/$D$214)))</f>
        <v>0.18070063442384937</v>
      </c>
    </row>
    <row r="196">
      <c r="A196" s="145" t="s">
        <v>611</v>
      </c>
      <c r="B196" s="166" t="s">
        <v>2734</v>
      </c>
      <c r="C196" s="208">
        <v>5992.01381026</v>
      </c>
      <c r="D196" s="211">
        <v>26702</v>
      </c>
      <c r="E196" s="172"/>
      <c r="F196" s="207">
        <f>IF($C$214=0,"",IF(C196="[for completion]","",IF(C196="","",C196/$C$214)))</f>
        <v>0.15311263380532533</v>
      </c>
      <c r="G196" s="207">
        <f>IF($D$214=0,"",IF(D196="[for completion]","",IF(D196="","",D196/$D$214)))</f>
        <v>0.15084938224178157</v>
      </c>
    </row>
    <row r="197">
      <c r="A197" s="145" t="s">
        <v>612</v>
      </c>
      <c r="B197" s="166" t="s">
        <v>2735</v>
      </c>
      <c r="C197" s="208">
        <v>5238.72152454</v>
      </c>
      <c r="D197" s="211">
        <v>19124</v>
      </c>
      <c r="E197" s="172"/>
      <c r="F197" s="207">
        <f>IF($C$214=0,"",IF(C197="[for completion]","",IF(C197="","",C197/$C$214)))</f>
        <v>0.1338639188416964</v>
      </c>
      <c r="G197" s="207">
        <f>IF($D$214=0,"",IF(D197="[for completion]","",IF(D197="","",D197/$D$214)))</f>
        <v>0.10803848348407726</v>
      </c>
    </row>
    <row r="198">
      <c r="A198" s="145" t="s">
        <v>613</v>
      </c>
      <c r="B198" s="166" t="s">
        <v>2736</v>
      </c>
      <c r="C198" s="208">
        <v>4037.84001951</v>
      </c>
      <c r="D198" s="211">
        <v>12467</v>
      </c>
      <c r="E198" s="172"/>
      <c r="F198" s="207">
        <f>IF($C$214=0,"",IF(C198="[for completion]","",IF(C198="","",C198/$C$214)))</f>
        <v>0.1031780532970594</v>
      </c>
      <c r="G198" s="207">
        <f>IF($D$214=0,"",IF(D198="[for completion]","",IF(D198="","",D198/$D$214)))</f>
        <v>0.07043065120246764</v>
      </c>
    </row>
    <row r="199">
      <c r="A199" s="145" t="s">
        <v>614</v>
      </c>
      <c r="B199" s="166" t="s">
        <v>2737</v>
      </c>
      <c r="C199" s="208">
        <v>3155.27431515</v>
      </c>
      <c r="D199" s="211">
        <v>8442</v>
      </c>
      <c r="E199" s="166"/>
      <c r="F199" s="207">
        <f>IF($C$214=0,"",IF(C199="[for completion]","",IF(C199="","",C199/$C$214)))</f>
        <v>0.08062604260752661</v>
      </c>
      <c r="G199" s="207">
        <f>IF($D$214=0,"",IF(D199="[for completion]","",IF(D199="","",D199/$D$214)))</f>
        <v>0.04769195134765636</v>
      </c>
    </row>
    <row r="200">
      <c r="A200" s="145" t="s">
        <v>615</v>
      </c>
      <c r="B200" s="166" t="s">
        <v>2738</v>
      </c>
      <c r="C200" s="208">
        <v>2259.8572759</v>
      </c>
      <c r="D200" s="211">
        <v>5331</v>
      </c>
      <c r="E200" s="166"/>
      <c r="F200" s="207">
        <f>IF($C$214=0,"",IF(C200="[for completion]","",IF(C200="","",C200/$C$214)))</f>
        <v>0.05774564453518222</v>
      </c>
      <c r="G200" s="207">
        <f>IF($D$214=0,"",IF(D200="[for completion]","",IF(D200="","",D200/$D$214)))</f>
        <v>0.030116772403974895</v>
      </c>
    </row>
    <row r="201">
      <c r="A201" s="145" t="s">
        <v>616</v>
      </c>
      <c r="B201" s="166" t="s">
        <v>2739</v>
      </c>
      <c r="C201" s="208">
        <v>1694.80195382</v>
      </c>
      <c r="D201" s="211">
        <v>3573</v>
      </c>
      <c r="E201" s="166"/>
      <c r="F201" s="207">
        <f>IF($C$214=0,"",IF(C201="[for completion]","",IF(C201="","",C201/$C$214)))</f>
        <v>0.04330690801871362</v>
      </c>
      <c r="G201" s="207">
        <f>IF($D$214=0,"",IF(D201="[for completion]","",IF(D201="","",D201/$D$214)))</f>
        <v>0.02018518623136415</v>
      </c>
    </row>
    <row r="202">
      <c r="A202" s="145" t="s">
        <v>617</v>
      </c>
      <c r="B202" s="166" t="s">
        <v>2740</v>
      </c>
      <c r="C202" s="208">
        <v>1268.29313789</v>
      </c>
      <c r="D202" s="211">
        <v>2419</v>
      </c>
      <c r="E202" s="166"/>
      <c r="F202" s="207">
        <f>IF($C$214=0,"",IF(C202="[for completion]","",IF(C202="","",C202/$C$214)))</f>
        <v>0.03240842042904644</v>
      </c>
      <c r="G202" s="207">
        <f>IF($D$214=0,"",IF(D202="[for completion]","",IF(D202="","",D202/$D$214)))</f>
        <v>0.013665817378580991</v>
      </c>
    </row>
    <row r="203">
      <c r="A203" s="145" t="s">
        <v>618</v>
      </c>
      <c r="B203" s="166" t="s">
        <v>2741</v>
      </c>
      <c r="C203" s="208">
        <v>1054.21005421</v>
      </c>
      <c r="D203" s="211">
        <v>1835</v>
      </c>
      <c r="E203" s="166"/>
      <c r="F203" s="207">
        <f>IF($C$214=0,"",IF(C203="[for completion]","",IF(C203="","",C203/$C$214)))</f>
        <v>0.02693800166277387</v>
      </c>
      <c r="G203" s="207">
        <f>IF($D$214=0,"",IF(D203="[for completion]","",IF(D203="","",D203/$D$214)))</f>
        <v>0.010366587387224523</v>
      </c>
    </row>
    <row r="204">
      <c r="A204" s="145" t="s">
        <v>619</v>
      </c>
      <c r="B204" s="166" t="s">
        <v>2742</v>
      </c>
      <c r="C204" s="208">
        <v>810.49386114</v>
      </c>
      <c r="D204" s="211">
        <v>1297</v>
      </c>
      <c r="E204" s="166"/>
      <c r="F204" s="207">
        <f>IF($C$214=0,"",IF(C204="[for completion]","",IF(C204="","",C204/$C$214)))</f>
        <v>0.02071037445703222</v>
      </c>
      <c r="G204" s="207">
        <f>IF($D$214=0,"",IF(D204="[for completion]","",IF(D204="","",D204/$D$214)))</f>
        <v>0.007327228251351611</v>
      </c>
    </row>
    <row r="205">
      <c r="A205" s="145" t="s">
        <v>620</v>
      </c>
      <c r="B205" s="166" t="s">
        <v>2743</v>
      </c>
      <c r="C205" s="208">
        <v>651.99713086</v>
      </c>
      <c r="D205" s="211">
        <v>967</v>
      </c>
      <c r="F205" s="207">
        <f>IF($C$214=0,"",IF(C205="[for completion]","",IF(C205="","",C205/$C$214)))</f>
        <v>0.01666034176499307</v>
      </c>
      <c r="G205" s="207">
        <f>IF($D$214=0,"",IF(D205="[for completion]","",IF(D205="","",D205/$D$214)))</f>
        <v>0.005462937331578263</v>
      </c>
    </row>
    <row r="206">
      <c r="A206" s="145" t="s">
        <v>621</v>
      </c>
      <c r="B206" s="166" t="s">
        <v>2744</v>
      </c>
      <c r="C206" s="208">
        <v>489.69855386</v>
      </c>
      <c r="D206" s="211">
        <v>676</v>
      </c>
      <c r="E206" s="161"/>
      <c r="F206" s="207">
        <f>IF($C$214=0,"",IF(C206="[for completion]","",IF(C206="","",C206/$C$214)))</f>
        <v>0.012513161305432662</v>
      </c>
      <c r="G206" s="207">
        <f>IF($D$214=0,"",IF(D206="[for completion]","",IF(D206="","",D206/$D$214)))</f>
        <v>0.0038189717023235843</v>
      </c>
    </row>
    <row r="207">
      <c r="A207" s="145" t="s">
        <v>622</v>
      </c>
      <c r="B207" s="166" t="s">
        <v>2745</v>
      </c>
      <c r="C207" s="208">
        <v>396.8440789</v>
      </c>
      <c r="D207" s="211">
        <v>512</v>
      </c>
      <c r="E207" s="161"/>
      <c r="F207" s="207">
        <f>IF($C$214=0,"",IF(C207="[for completion]","",IF(C207="","",C207/$C$214)))</f>
        <v>0.010140470975949037</v>
      </c>
      <c r="G207" s="207">
        <f>IF($D$214=0,"",IF(D207="[for completion]","",IF(D207="","",D207/$D$214)))</f>
        <v>0.002892475608860466</v>
      </c>
    </row>
    <row r="208">
      <c r="A208" s="145" t="s">
        <v>623</v>
      </c>
      <c r="B208" s="166" t="s">
        <v>2746</v>
      </c>
      <c r="C208" s="208">
        <v>336.51469504</v>
      </c>
      <c r="D208" s="211">
        <v>408</v>
      </c>
      <c r="E208" s="161"/>
      <c r="F208" s="207">
        <f>IF($C$214=0,"",IF(C208="[for completion]","",IF(C208="","",C208/$C$214)))</f>
        <v>0.00859888726950957</v>
      </c>
      <c r="G208" s="207">
        <f>IF($D$214=0,"",IF(D208="[for completion]","",IF(D208="","",D208/$D$214)))</f>
        <v>0.002304941500810684</v>
      </c>
    </row>
    <row r="209">
      <c r="A209" s="145" t="s">
        <v>624</v>
      </c>
      <c r="B209" s="166" t="s">
        <v>2747</v>
      </c>
      <c r="C209" s="208">
        <v>293.57061526</v>
      </c>
      <c r="D209" s="211">
        <v>335</v>
      </c>
      <c r="E209" s="161"/>
      <c r="F209" s="207">
        <f>IF($C$214=0,"",IF(C209="[for completion]","",IF(C209="","",C209/$C$214)))</f>
        <v>0.007501546480641044</v>
      </c>
      <c r="G209" s="207">
        <f>IF($D$214=0,"",IF(D209="[for completion]","",IF(D209="","",D209/$D$214)))</f>
        <v>0.0018925377518911254</v>
      </c>
    </row>
    <row r="210">
      <c r="A210" s="145" t="s">
        <v>625</v>
      </c>
      <c r="B210" s="166" t="s">
        <v>2748</v>
      </c>
      <c r="C210" s="208">
        <v>233.88049097</v>
      </c>
      <c r="D210" s="211">
        <v>253</v>
      </c>
      <c r="E210" s="161"/>
      <c r="F210" s="207">
        <f>IF($C$214=0,"",IF(C210="[for completion]","",IF(C210="","",C210/$C$214)))</f>
        <v>0.0059762976358269555</v>
      </c>
      <c r="G210" s="207">
        <f>IF($D$214=0,"",IF(D210="[for completion]","",IF(D210="","",D210/$D$214)))</f>
        <v>0.0014292897051595664</v>
      </c>
    </row>
    <row r="211">
      <c r="A211" s="145" t="s">
        <v>626</v>
      </c>
      <c r="B211" s="166" t="s">
        <v>2749</v>
      </c>
      <c r="C211" s="208">
        <v>209.75061471</v>
      </c>
      <c r="D211" s="211">
        <v>216</v>
      </c>
      <c r="E211" s="161"/>
      <c r="F211" s="207">
        <f>IF($C$214=0,"",IF(C211="[for completion]","",IF(C211="","",C211/$C$214)))</f>
        <v>0.005359712123083473</v>
      </c>
      <c r="G211" s="207">
        <f>IF($D$214=0,"",IF(D211="[for completion]","",IF(D211="","",D211/$D$214)))</f>
        <v>0.0012202631474880093</v>
      </c>
    </row>
    <row r="212">
      <c r="A212" s="145" t="s">
        <v>627</v>
      </c>
      <c r="B212" s="166" t="s">
        <v>2750</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39134.67923149001</v>
      </c>
      <c r="D214" s="212">
        <f>SUM(D190:D213)</f>
        <v>177011</v>
      </c>
      <c r="E214" s="161"/>
      <c r="F214" s="213">
        <f>SUM(F190:F213)</f>
        <v>0.9999999999999998</v>
      </c>
      <c r="G214" s="213">
        <f>SUM(G190:G213)</f>
        <v>0.9999999999999999</v>
      </c>
    </row>
    <row r="215" ht="15" customHeight="1">
      <c r="A215" s="156"/>
      <c r="B215" s="156" t="s">
        <v>630</v>
      </c>
      <c r="C215" s="156" t="s">
        <v>599</v>
      </c>
      <c r="D215" s="156" t="s">
        <v>600</v>
      </c>
      <c r="E215" s="163"/>
      <c r="F215" s="156" t="s">
        <v>429</v>
      </c>
      <c r="G215" s="156" t="s">
        <v>601</v>
      </c>
    </row>
    <row r="216">
      <c r="A216" s="145" t="s">
        <v>631</v>
      </c>
      <c r="B216" s="145" t="s">
        <v>632</v>
      </c>
      <c r="C216" s="179">
        <v>0.58132276</v>
      </c>
      <c r="F216" s="210"/>
      <c r="G216" s="210"/>
    </row>
    <row r="217">
      <c r="F217" s="210"/>
      <c r="G217" s="210"/>
    </row>
    <row r="218">
      <c r="B218" s="166" t="s">
        <v>633</v>
      </c>
      <c r="F218" s="210"/>
      <c r="G218" s="210"/>
    </row>
    <row r="219">
      <c r="A219" s="145" t="s">
        <v>634</v>
      </c>
      <c r="B219" s="145" t="s">
        <v>2751</v>
      </c>
      <c r="C219" s="208">
        <v>7100.84459486</v>
      </c>
      <c r="D219" s="211">
        <v>60396</v>
      </c>
      <c r="F219" s="207">
        <f>IF($C$227=0,"",IF(C219="[for completion]","",C219/$C$227))</f>
        <v>0.18144634718626376</v>
      </c>
      <c r="G219" s="207">
        <f>IF($D$227=0,"",IF(D219="[for completion]","",D219/$D$227))</f>
        <v>0.3411991345170639</v>
      </c>
    </row>
    <row r="220">
      <c r="A220" s="145" t="s">
        <v>636</v>
      </c>
      <c r="B220" s="145" t="s">
        <v>2752</v>
      </c>
      <c r="C220" s="208">
        <v>5369.9482114</v>
      </c>
      <c r="D220" s="211">
        <v>24888</v>
      </c>
      <c r="F220" s="207">
        <f>IF($C$227=0,"",IF(C220="[for completion]","",C220/$C$227))</f>
        <v>0.13721712600825492</v>
      </c>
      <c r="G220" s="207">
        <f>IF($D$227=0,"",IF(D220="[for completion]","",D220/$D$227))</f>
        <v>0.14060143154945173</v>
      </c>
    </row>
    <row r="221">
      <c r="A221" s="145" t="s">
        <v>638</v>
      </c>
      <c r="B221" s="145" t="s">
        <v>2753</v>
      </c>
      <c r="C221" s="208">
        <v>7496.01371479</v>
      </c>
      <c r="D221" s="211">
        <v>30256</v>
      </c>
      <c r="F221" s="207">
        <f>IF($C$227=0,"",IF(C221="[for completion]","",C221/$C$227))</f>
        <v>0.19154401829767084</v>
      </c>
      <c r="G221" s="207">
        <f>IF($D$227=0,"",IF(D221="[for completion]","",D221/$D$227))</f>
        <v>0.17092723051109818</v>
      </c>
    </row>
    <row r="222">
      <c r="A222" s="145" t="s">
        <v>640</v>
      </c>
      <c r="B222" s="145" t="s">
        <v>2754</v>
      </c>
      <c r="C222" s="208">
        <v>8341.33101552</v>
      </c>
      <c r="D222" s="211">
        <v>29624</v>
      </c>
      <c r="F222" s="207">
        <f>IF($C$227=0,"",IF(C222="[for completion]","",C222/$C$227))</f>
        <v>0.21314422857995696</v>
      </c>
      <c r="G222" s="207">
        <f>IF($D$227=0,"",IF(D222="[for completion]","",D222/$D$227))</f>
        <v>0.16735683093141104</v>
      </c>
    </row>
    <row r="223">
      <c r="A223" s="145" t="s">
        <v>642</v>
      </c>
      <c r="B223" s="145" t="s">
        <v>2755</v>
      </c>
      <c r="C223" s="208">
        <v>6065.2077711</v>
      </c>
      <c r="D223" s="211">
        <v>18800</v>
      </c>
      <c r="F223" s="207">
        <f>IF($C$227=0,"",IF(C223="[for completion]","",C223/$C$227))</f>
        <v>0.1549829432668401</v>
      </c>
      <c r="G223" s="207">
        <f>IF($D$227=0,"",IF(D223="[for completion]","",D223/$D$227))</f>
        <v>0.10620808876284525</v>
      </c>
    </row>
    <row r="224">
      <c r="A224" s="145" t="s">
        <v>644</v>
      </c>
      <c r="B224" s="145" t="s">
        <v>2756</v>
      </c>
      <c r="C224" s="208">
        <v>3010.04227442</v>
      </c>
      <c r="D224" s="211">
        <v>8441</v>
      </c>
      <c r="F224" s="207">
        <f>IF($C$227=0,"",IF(C224="[for completion]","",C224/$C$227))</f>
        <v>0.07691495966058533</v>
      </c>
      <c r="G224" s="207">
        <f>IF($D$227=0,"",IF(D224="[for completion]","",D224/$D$227))</f>
        <v>0.047686301981232804</v>
      </c>
    </row>
    <row r="225">
      <c r="A225" s="145" t="s">
        <v>646</v>
      </c>
      <c r="B225" s="145" t="s">
        <v>2757</v>
      </c>
      <c r="C225" s="208">
        <v>1346.6416536</v>
      </c>
      <c r="D225" s="211">
        <v>3520</v>
      </c>
      <c r="F225" s="207">
        <f>IF($C$227=0,"",IF(C225="[for completion]","",C225/$C$227))</f>
        <v>0.03441044311707083</v>
      </c>
      <c r="G225" s="207">
        <f>IF($D$227=0,"",IF(D225="[for completion]","",D225/$D$227))</f>
        <v>0.019885769810915707</v>
      </c>
    </row>
    <row r="226">
      <c r="A226" s="145" t="s">
        <v>648</v>
      </c>
      <c r="B226" s="145" t="s">
        <v>649</v>
      </c>
      <c r="C226" s="208">
        <v>404.6499958</v>
      </c>
      <c r="D226" s="211">
        <v>1086</v>
      </c>
      <c r="F226" s="207">
        <f>IF($C$227=0,"",IF(C226="[for completion]","",C226/$C$227))</f>
        <v>0.010339933883357232</v>
      </c>
      <c r="G226" s="207">
        <f>IF($D$227=0,"",IF(D226="[for completion]","",D226/$D$227))</f>
        <v>0.00613521193598138</v>
      </c>
    </row>
    <row r="227">
      <c r="A227" s="145" t="s">
        <v>650</v>
      </c>
      <c r="B227" s="175" t="s">
        <v>95</v>
      </c>
      <c r="C227" s="208">
        <f>SUM(C219:C226)</f>
        <v>39134.67923149</v>
      </c>
      <c r="D227" s="211">
        <f>SUM(D219:D226)</f>
        <v>177011</v>
      </c>
      <c r="F227" s="179">
        <f>SUM(F219:F226)</f>
        <v>1</v>
      </c>
      <c r="G227" s="179">
        <f>SUM(G219:G226)</f>
        <v>1</v>
      </c>
    </row>
    <row r="228" outlineLevel="1">
      <c r="A228" s="145" t="s">
        <v>651</v>
      </c>
      <c r="B228" s="162" t="s">
        <v>2758</v>
      </c>
      <c r="C228" s="208">
        <v>355.72854731</v>
      </c>
      <c r="D228" s="211">
        <v>954</v>
      </c>
      <c r="F228" s="207">
        <f>IF($C$227=0,"",IF(C228="[for completion]","",C228/$C$227))</f>
        <v>0.009089854683764994</v>
      </c>
      <c r="G228" s="207">
        <f>IF($D$227=0,"",IF(D228="[for completion]","",D228/$D$227))</f>
        <v>0.005389495568072041</v>
      </c>
    </row>
    <row r="229" outlineLevel="1">
      <c r="A229" s="145" t="s">
        <v>653</v>
      </c>
      <c r="B229" s="162" t="s">
        <v>2759</v>
      </c>
      <c r="C229" s="208">
        <v>33.12326732</v>
      </c>
      <c r="D229" s="211">
        <v>89</v>
      </c>
      <c r="F229" s="207">
        <f>IF($C$227=0,"",IF(C229="[for completion]","",C229/$C$227))</f>
        <v>0.000846391690706567</v>
      </c>
      <c r="G229" s="207">
        <f>IF($D$227=0,"",IF(D229="[for completion]","",D229/$D$227))</f>
        <v>0.0005027936116964482</v>
      </c>
    </row>
    <row r="230" outlineLevel="1">
      <c r="A230" s="145" t="s">
        <v>655</v>
      </c>
      <c r="B230" s="162" t="s">
        <v>2760</v>
      </c>
      <c r="C230" s="208">
        <v>8.03054961</v>
      </c>
      <c r="D230" s="211">
        <v>22</v>
      </c>
      <c r="F230" s="207">
        <f>IF($C$227=0,"",IF(C230="[for completion]","",C230/$C$227))</f>
        <v>0.00020520289849566877</v>
      </c>
      <c r="G230" s="207">
        <f>IF($D$227=0,"",IF(D230="[for completion]","",D230/$D$227))</f>
        <v>0.00012428606131822316</v>
      </c>
    </row>
    <row r="231" outlineLevel="1">
      <c r="A231" s="145" t="s">
        <v>657</v>
      </c>
      <c r="B231" s="162" t="s">
        <v>2761</v>
      </c>
      <c r="C231" s="208">
        <v>6.05080582</v>
      </c>
      <c r="D231" s="211">
        <v>14</v>
      </c>
      <c r="F231" s="207">
        <f>IF($C$227=0,"",IF(C231="[for completion]","",C231/$C$227))</f>
        <v>0.00015461493332315793</v>
      </c>
      <c r="G231" s="207">
        <f>IF($D$227=0,"",IF(D231="[for completion]","",D231/$D$227))</f>
        <v>7.909112992977838E-05</v>
      </c>
    </row>
    <row r="232" outlineLevel="1">
      <c r="A232" s="145" t="s">
        <v>659</v>
      </c>
      <c r="B232" s="162" t="s">
        <v>2762</v>
      </c>
      <c r="C232" s="208">
        <v>0.66521935</v>
      </c>
      <c r="D232" s="211">
        <v>3</v>
      </c>
      <c r="F232" s="207">
        <f>IF($C$227=0,"",IF(C232="[for completion]","",C232/$C$227))</f>
        <v>1.6998206272883576E-05</v>
      </c>
      <c r="G232" s="207">
        <f>IF($D$227=0,"",IF(D232="[for completion]","",D232/$D$227))</f>
        <v>1.6948099270666795E-05</v>
      </c>
    </row>
    <row r="233" outlineLevel="1">
      <c r="A233" s="145" t="s">
        <v>661</v>
      </c>
      <c r="B233" s="162" t="s">
        <v>2763</v>
      </c>
      <c r="C233" s="208">
        <v>1.05160639</v>
      </c>
      <c r="D233" s="211">
        <v>4</v>
      </c>
      <c r="F233" s="207">
        <f>IF($C$227=0,"",IF(C233="[for completion]","",C233/$C$227))</f>
        <v>2.6871470793960597E-05</v>
      </c>
      <c r="G233" s="207">
        <f>IF($D$227=0,"",IF(D233="[for completion]","",D233/$D$227))</f>
        <v>2.2597465694222392E-05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0.5909328</v>
      </c>
      <c r="F238" s="210"/>
      <c r="G238" s="210"/>
    </row>
    <row r="239">
      <c r="F239" s="210"/>
      <c r="G239" s="210"/>
    </row>
    <row r="240">
      <c r="B240" s="166" t="s">
        <v>633</v>
      </c>
      <c r="F240" s="210"/>
      <c r="G240" s="210"/>
    </row>
    <row r="241">
      <c r="A241" s="145" t="s">
        <v>668</v>
      </c>
      <c r="B241" s="145" t="s">
        <v>2764</v>
      </c>
      <c r="C241" s="208">
        <v>6799.46986703</v>
      </c>
      <c r="D241" s="211">
        <v>58952</v>
      </c>
      <c r="F241" s="207">
        <f>IF($C$249=0,"",IF(C241="[Mark as ND1 if not relevant]","",C241/$C$249))</f>
        <v>0.17374538390386898</v>
      </c>
      <c r="G241" s="207">
        <f>IF($D$249=0,"",IF(D241="[Mark as ND1 if not relevant]","",D241/$D$249))</f>
        <v>0.33304144940144964</v>
      </c>
    </row>
    <row r="242">
      <c r="A242" s="145" t="s">
        <v>669</v>
      </c>
      <c r="B242" s="145" t="s">
        <v>2765</v>
      </c>
      <c r="C242" s="208">
        <v>5155.36217538</v>
      </c>
      <c r="D242" s="211">
        <v>24203</v>
      </c>
      <c r="F242" s="207">
        <f>IF($C$249=0,"",IF(C242="[Mark as ND1 if not relevant]","",C242/$C$249))</f>
        <v>0.13173385540954427</v>
      </c>
      <c r="G242" s="207">
        <f>IF($D$249=0,"",IF(D242="[Mark as ND1 if not relevant]","",D242/$D$249))</f>
        <v>0.13673161554931615</v>
      </c>
    </row>
    <row r="243">
      <c r="A243" s="145" t="s">
        <v>670</v>
      </c>
      <c r="B243" s="145" t="s">
        <v>2766</v>
      </c>
      <c r="C243" s="208">
        <v>7207.76722711</v>
      </c>
      <c r="D243" s="211">
        <v>29400</v>
      </c>
      <c r="F243" s="207">
        <f>IF($C$249=0,"",IF(C243="[Mark as ND1 if not relevant]","",C243/$C$249))</f>
        <v>0.18417851809834734</v>
      </c>
      <c r="G243" s="207">
        <f>IF($D$249=0,"",IF(D243="[Mark as ND1 if not relevant]","",D243/$D$249))</f>
        <v>0.16609137285253459</v>
      </c>
    </row>
    <row r="244">
      <c r="A244" s="145" t="s">
        <v>671</v>
      </c>
      <c r="B244" s="145" t="s">
        <v>2767</v>
      </c>
      <c r="C244" s="208">
        <v>8267.8639565</v>
      </c>
      <c r="D244" s="211">
        <v>29817</v>
      </c>
      <c r="F244" s="207">
        <f>IF($C$249=0,"",IF(C244="[Mark as ND1 if not relevant]","",C244/$C$249))</f>
        <v>0.21126694069967492</v>
      </c>
      <c r="G244" s="207">
        <f>IF($D$249=0,"",IF(D244="[Mark as ND1 if not relevant]","",D244/$D$249))</f>
        <v>0.16844715865115728</v>
      </c>
    </row>
    <row r="245">
      <c r="A245" s="145" t="s">
        <v>672</v>
      </c>
      <c r="B245" s="145" t="s">
        <v>2768</v>
      </c>
      <c r="C245" s="208">
        <v>6336.08517325</v>
      </c>
      <c r="D245" s="211">
        <v>19885</v>
      </c>
      <c r="F245" s="207">
        <f>IF($C$249=0,"",IF(C245="[Mark as ND1 if not relevant]","",C245/$C$249))</f>
        <v>0.16190461497769532</v>
      </c>
      <c r="G245" s="207">
        <f>IF($D$249=0,"",IF(D245="[Mark as ND1 if not relevant]","",D245/$D$249))</f>
        <v>0.11233765133240307</v>
      </c>
    </row>
    <row r="246">
      <c r="A246" s="145" t="s">
        <v>673</v>
      </c>
      <c r="B246" s="145" t="s">
        <v>2769</v>
      </c>
      <c r="C246" s="208">
        <v>3328.60370849</v>
      </c>
      <c r="D246" s="211">
        <v>9447</v>
      </c>
      <c r="F246" s="207">
        <f>IF($C$249=0,"",IF(C246="[Mark as ND1 if not relevant]","",C246/$C$249))</f>
        <v>0.08505509113286955</v>
      </c>
      <c r="G246" s="207">
        <f>IF($D$249=0,"",IF(D246="[Mark as ND1 if not relevant]","",D246/$D$249))</f>
        <v>0.053369564603329735</v>
      </c>
    </row>
    <row r="247">
      <c r="A247" s="145" t="s">
        <v>674</v>
      </c>
      <c r="B247" s="145" t="s">
        <v>2770</v>
      </c>
      <c r="C247" s="208">
        <v>1456.82765728</v>
      </c>
      <c r="D247" s="211">
        <v>3793</v>
      </c>
      <c r="F247" s="207">
        <f>IF($C$249=0,"",IF(C247="[Mark as ND1 if not relevant]","",C247/$C$249))</f>
        <v>0.037226002253974086</v>
      </c>
      <c r="G247" s="207">
        <f>IF($D$249=0,"",IF(D247="[Mark as ND1 if not relevant]","",D247/$D$249))</f>
        <v>0.021428046844546383</v>
      </c>
    </row>
    <row r="248">
      <c r="A248" s="145" t="s">
        <v>675</v>
      </c>
      <c r="B248" s="145" t="s">
        <v>649</v>
      </c>
      <c r="C248" s="208">
        <v>582.69946645</v>
      </c>
      <c r="D248" s="211">
        <v>1514</v>
      </c>
      <c r="F248" s="207">
        <f>IF($C$249=0,"",IF(C248="[Mark as ND1 if not relevant]","",C248/$C$249))</f>
        <v>0.014889593524025274</v>
      </c>
      <c r="G248" s="207">
        <f>IF($D$249=0,"",IF(D248="[Mark as ND1 if not relevant]","",D248/$D$249))</f>
        <v>0.008553140765263176</v>
      </c>
    </row>
    <row r="249">
      <c r="A249" s="145" t="s">
        <v>676</v>
      </c>
      <c r="B249" s="175" t="s">
        <v>95</v>
      </c>
      <c r="C249" s="208">
        <f>SUM(C241:C248)</f>
        <v>39134.67923149001</v>
      </c>
      <c r="D249" s="211">
        <f>SUM(D241:D248)</f>
        <v>177011</v>
      </c>
      <c r="F249" s="179">
        <f>SUM(F241:F248)</f>
        <v>0.9999999999999999</v>
      </c>
      <c r="G249" s="179">
        <f>SUM(G241:G248)</f>
        <v>0.9999999999999999</v>
      </c>
    </row>
    <row r="250" outlineLevel="1">
      <c r="A250" s="145" t="s">
        <v>677</v>
      </c>
      <c r="B250" s="162" t="s">
        <v>2758</v>
      </c>
      <c r="C250" s="208">
        <v>517.8137761</v>
      </c>
      <c r="D250" s="211">
        <v>1337</v>
      </c>
      <c r="F250" s="207">
        <f>IF($C$249=0,"",IF(C250="[for completion]","",C250/$C$249))</f>
        <v>0.013231583502627443</v>
      </c>
      <c r="G250" s="207">
        <f>IF($D$249=0,"",IF(D250="[for completion]","",D250/$D$249))</f>
        <v>0.007553202908293834</v>
      </c>
    </row>
    <row r="251" outlineLevel="1">
      <c r="A251" s="145" t="s">
        <v>678</v>
      </c>
      <c r="B251" s="162" t="s">
        <v>2759</v>
      </c>
      <c r="C251" s="208">
        <v>47.50638024</v>
      </c>
      <c r="D251" s="211">
        <v>129</v>
      </c>
      <c r="F251" s="207">
        <f>IF($C$249=0,"",IF(C251="[for completion]","",C251/$C$249))</f>
        <v>0.0012139202664467896</v>
      </c>
      <c r="G251" s="207">
        <f>IF($D$249=0,"",IF(D251="[for completion]","",D251/$D$249))</f>
        <v>0.0007287682686386722</v>
      </c>
    </row>
    <row r="252" outlineLevel="1">
      <c r="A252" s="145" t="s">
        <v>679</v>
      </c>
      <c r="B252" s="162" t="s">
        <v>2760</v>
      </c>
      <c r="C252" s="208">
        <v>9.61167855</v>
      </c>
      <c r="D252" s="211">
        <v>27</v>
      </c>
      <c r="F252" s="207">
        <f>IF($C$249=0,"",IF(C252="[for completion]","",C252/$C$249))</f>
        <v>0.00024560514456103917</v>
      </c>
      <c r="G252" s="207">
        <f>IF($D$249=0,"",IF(D252="[for completion]","",D252/$D$249))</f>
        <v>0.00015253289343600116</v>
      </c>
    </row>
    <row r="253" outlineLevel="1">
      <c r="A253" s="145" t="s">
        <v>680</v>
      </c>
      <c r="B253" s="162" t="s">
        <v>2761</v>
      </c>
      <c r="C253" s="208">
        <v>5.71065159</v>
      </c>
      <c r="D253" s="211">
        <v>13</v>
      </c>
      <c r="F253" s="207">
        <f>IF($C$249=0,"",IF(C253="[for completion]","",C253/$C$249))</f>
        <v>0.00014592304580344898</v>
      </c>
      <c r="G253" s="207">
        <f>IF($D$249=0,"",IF(D253="[for completion]","",D253/$D$249))</f>
        <v>7.344176350622278E-05</v>
      </c>
    </row>
    <row r="254" outlineLevel="1">
      <c r="A254" s="145" t="s">
        <v>681</v>
      </c>
      <c r="B254" s="162" t="s">
        <v>2762</v>
      </c>
      <c r="C254" s="208">
        <v>1.00537358</v>
      </c>
      <c r="D254" s="211">
        <v>4</v>
      </c>
      <c r="F254" s="207">
        <f>IF($C$249=0,"",IF(C254="[for completion]","",C254/$C$249))</f>
        <v>2.56900937925925E-05</v>
      </c>
      <c r="G254" s="207">
        <f>IF($D$249=0,"",IF(D254="[for completion]","",D254/$D$249))</f>
        <v>2.2597465694222392E-05</v>
      </c>
    </row>
    <row r="255" outlineLevel="1">
      <c r="A255" s="145" t="s">
        <v>682</v>
      </c>
      <c r="B255" s="162" t="s">
        <v>2771</v>
      </c>
      <c r="C255" s="208">
        <v>1.05160639</v>
      </c>
      <c r="D255" s="211">
        <v>4</v>
      </c>
      <c r="F255" s="207">
        <f>IF($C$249=0,"",IF(C255="[for completion]","",C255/$C$249))</f>
        <v>2.687147079396059E-05</v>
      </c>
      <c r="G255" s="207">
        <f>IF($D$249=0,"",IF(D255="[for completion]","",D255/$D$249))</f>
        <v>2.2597465694222392E-05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2772</v>
      </c>
      <c r="C277" s="179">
        <v>0.80816973</v>
      </c>
      <c r="E277" s="141"/>
      <c r="F277" s="141"/>
    </row>
    <row r="278">
      <c r="A278" s="145" t="s">
        <v>709</v>
      </c>
      <c r="B278" s="145" t="s">
        <v>2773</v>
      </c>
      <c r="C278" s="179">
        <v>0.19183027</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2774</v>
      </c>
      <c r="C287" s="245">
        <v>39134.67923149</v>
      </c>
      <c r="D287" s="311">
        <v>177011</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39134.67923149</v>
      </c>
      <c r="D305" s="311">
        <f>SUM(D287:D304)</f>
        <v>177011</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2774</v>
      </c>
      <c r="C310" s="245">
        <v>39134.67923149</v>
      </c>
      <c r="D310" s="311">
        <v>177011</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39134.67923149</v>
      </c>
      <c r="D328" s="311">
        <f>SUM(D310:D327)</f>
        <v>177011</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4367.95828337</v>
      </c>
      <c r="D333" s="311">
        <v>16850</v>
      </c>
      <c r="E333" s="253"/>
      <c r="F333" s="244">
        <f>IF($C$346=0,"",IF(C333="[For completion]","",C333/$C$346))</f>
        <v>0.11161349394312374</v>
      </c>
      <c r="G333" s="244">
        <f>IF($D$346=0,"",IF(D333="[For completion]","",D333/$D$346))</f>
        <v>0.09519182423691183</v>
      </c>
    </row>
    <row r="334" s="216" customFormat="1">
      <c r="A334" s="329" t="s">
        <v>2068</v>
      </c>
      <c r="B334" s="252" t="s">
        <v>1540</v>
      </c>
      <c r="C334" s="245">
        <v>7416.53508654</v>
      </c>
      <c r="D334" s="311">
        <v>31322</v>
      </c>
      <c r="E334" s="253"/>
      <c r="F334" s="365">
        <f>IF($C$346=0,"",IF(C334="[For completion]","",C334/$C$346))</f>
        <v>0.1895131180881695</v>
      </c>
      <c r="G334" s="365">
        <f>IF($D$346=0,"",IF(D334="[For completion]","",D334/$D$346))</f>
        <v>0.17694945511860846</v>
      </c>
    </row>
    <row r="335" s="216" customFormat="1">
      <c r="A335" s="329" t="s">
        <v>2069</v>
      </c>
      <c r="B335" s="344" t="s">
        <v>2218</v>
      </c>
      <c r="C335" s="245">
        <v>3804.44315627</v>
      </c>
      <c r="D335" s="311">
        <v>18883</v>
      </c>
      <c r="E335" s="253"/>
      <c r="F335" s="365">
        <f>IF($C$346=0,"",IF(C335="[For completion]","",C335/$C$346))</f>
        <v>0.09721411369608793</v>
      </c>
      <c r="G335" s="365">
        <f>IF($D$346=0,"",IF(D335="[For completion]","",D335/$D$346))</f>
        <v>0.10667698617600037</v>
      </c>
    </row>
    <row r="336" s="216" customFormat="1">
      <c r="A336" s="329" t="s">
        <v>2070</v>
      </c>
      <c r="B336" s="252" t="s">
        <v>1541</v>
      </c>
      <c r="C336" s="245">
        <v>4488.0072432</v>
      </c>
      <c r="D336" s="311">
        <v>23782</v>
      </c>
      <c r="E336" s="253"/>
      <c r="F336" s="365">
        <f>IF($C$346=0,"",IF(C336="[For completion]","",C336/$C$346))</f>
        <v>0.11468107906679077</v>
      </c>
      <c r="G336" s="365">
        <f>IF($D$346=0,"",IF(D336="[For completion]","",D336/$D$346))</f>
        <v>0.13435323228499924</v>
      </c>
    </row>
    <row r="337" s="216" customFormat="1">
      <c r="A337" s="329" t="s">
        <v>2071</v>
      </c>
      <c r="B337" s="252" t="s">
        <v>1542</v>
      </c>
      <c r="C337" s="245">
        <v>5561.0590868</v>
      </c>
      <c r="D337" s="311">
        <v>28527</v>
      </c>
      <c r="E337" s="253"/>
      <c r="F337" s="365">
        <f>IF($C$346=0,"",IF(C337="[For completion]","",C337/$C$346))</f>
        <v>0.1421005409014635</v>
      </c>
      <c r="G337" s="365">
        <f>IF($D$346=0,"",IF(D337="[For completion]","",D337/$D$346))</f>
        <v>0.16115947596477054</v>
      </c>
    </row>
    <row r="338" s="216" customFormat="1">
      <c r="A338" s="329" t="s">
        <v>2072</v>
      </c>
      <c r="B338" s="252" t="s">
        <v>1543</v>
      </c>
      <c r="C338" s="245">
        <v>4311.13680654</v>
      </c>
      <c r="D338" s="311">
        <v>22038</v>
      </c>
      <c r="E338" s="253"/>
      <c r="F338" s="365">
        <f>IF($C$346=0,"",IF(C338="[For completion]","",C338/$C$346))</f>
        <v>0.11016154702683785</v>
      </c>
      <c r="G338" s="365">
        <f>IF($D$346=0,"",IF(D338="[For completion]","",D338/$D$346))</f>
        <v>0.12450073724231828</v>
      </c>
    </row>
    <row r="339" s="216" customFormat="1">
      <c r="A339" s="329" t="s">
        <v>2073</v>
      </c>
      <c r="B339" s="252" t="s">
        <v>1544</v>
      </c>
      <c r="C339" s="245">
        <v>4162.94834955</v>
      </c>
      <c r="D339" s="311">
        <v>18106</v>
      </c>
      <c r="E339" s="253"/>
      <c r="F339" s="365">
        <f>IF($C$346=0,"",IF(C339="[For completion]","",C339/$C$346))</f>
        <v>0.10637491941419194</v>
      </c>
      <c r="G339" s="365">
        <f>IF($D$346=0,"",IF(D339="[For completion]","",D339/$D$346))</f>
        <v>0.10228742846489766</v>
      </c>
    </row>
    <row r="340" s="216" customFormat="1">
      <c r="A340" s="329" t="s">
        <v>2074</v>
      </c>
      <c r="B340" s="252" t="s">
        <v>1545</v>
      </c>
      <c r="C340" s="245">
        <v>1730.17759449</v>
      </c>
      <c r="D340" s="311">
        <v>6470</v>
      </c>
      <c r="E340" s="253"/>
      <c r="F340" s="365">
        <f>IF($C$346=0,"",IF(C340="[For completion]","",C340/$C$346))</f>
        <v>0.0442108541188144</v>
      </c>
      <c r="G340" s="365">
        <f>IF($D$346=0,"",IF(D340="[For completion]","",D340/$D$346))</f>
        <v>0.03655140076040472</v>
      </c>
    </row>
    <row r="341" s="216" customFormat="1">
      <c r="A341" s="367" t="s">
        <v>2075</v>
      </c>
      <c r="B341" s="368" t="s">
        <v>2590</v>
      </c>
      <c r="C341" s="245">
        <v>1413.4501261</v>
      </c>
      <c r="D341" s="311">
        <v>4931</v>
      </c>
      <c r="E341" s="377"/>
      <c r="F341" s="365">
        <f>IF($C$346=0,"",IF(C341="[For completion]","",C341/$C$346))</f>
        <v>0.0361175855751657</v>
      </c>
      <c r="G341" s="365">
        <f>IF($D$346=0,"",IF(D341="[For completion]","",D341/$D$346))</f>
        <v>0.027857025834552653</v>
      </c>
    </row>
    <row r="342" s="216" customFormat="1">
      <c r="A342" s="367" t="s">
        <v>2076</v>
      </c>
      <c r="B342" s="367" t="s">
        <v>2593</v>
      </c>
      <c r="C342" s="245">
        <v>598.88690172</v>
      </c>
      <c r="D342" s="311">
        <v>2134</v>
      </c>
      <c r="E342" s="108"/>
      <c r="F342" s="365">
        <f>IF($C$346=0,"",IF(C342="[For completion]","",C342/$C$346))</f>
        <v>0.015303227558796529</v>
      </c>
      <c r="G342" s="365">
        <f>IF($D$346=0,"",IF(D342="[For completion]","",D342/$D$346))</f>
        <v>0.012055747947867646</v>
      </c>
    </row>
    <row r="343" s="216" customFormat="1">
      <c r="A343" s="367" t="s">
        <v>2077</v>
      </c>
      <c r="B343" s="367" t="s">
        <v>2591</v>
      </c>
      <c r="C343" s="245">
        <v>1086.72737257</v>
      </c>
      <c r="D343" s="311">
        <v>3402</v>
      </c>
      <c r="E343" s="108"/>
      <c r="F343" s="365">
        <f>IF($C$346=0,"",IF(C343="[For completion]","",C343/$C$346))</f>
        <v>0.027768909670672783</v>
      </c>
      <c r="G343" s="365">
        <f>IF($D$346=0,"",IF(D343="[For completion]","",D343/$D$346))</f>
        <v>0.019219144572936143</v>
      </c>
    </row>
    <row r="344" s="361" customFormat="1">
      <c r="A344" s="367" t="s">
        <v>2587</v>
      </c>
      <c r="B344" s="368" t="s">
        <v>2592</v>
      </c>
      <c r="C344" s="245">
        <v>193.34922434</v>
      </c>
      <c r="D344" s="311">
        <v>566</v>
      </c>
      <c r="E344" s="377"/>
      <c r="F344" s="365">
        <f>IF($C$346=0,"",IF(C344="[For completion]","",C344/$C$346))</f>
        <v>0.0049406109398852606</v>
      </c>
      <c r="G344" s="365">
        <f>IF($D$346=0,"",IF(D344="[For completion]","",D344/$D$346))</f>
        <v>0.0031975413957324684</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39134.67923149</v>
      </c>
      <c r="D346" s="311">
        <f>SUM(D333:D345)</f>
        <v>177011</v>
      </c>
      <c r="E346" s="377"/>
      <c r="F346" s="378">
        <f>SUM(F333:F345)</f>
        <v>1.0000000000000002</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31872.10470365</v>
      </c>
      <c r="D358" s="311">
        <v>140106</v>
      </c>
      <c r="E358" s="271"/>
      <c r="F358" s="244">
        <f>IF($C$365=0,"",IF(C358="[For completion]","",C358/$C$365))</f>
        <v>0.8144210027919145</v>
      </c>
      <c r="G358" s="244">
        <f>IF($D$365=0,"",IF(D358="[For completion]","",D358/$D$365))</f>
        <v>0.7915101321386806</v>
      </c>
    </row>
    <row r="359" s="216" customFormat="1">
      <c r="A359" s="329" t="s">
        <v>2395</v>
      </c>
      <c r="B359" s="266" t="s">
        <v>1929</v>
      </c>
      <c r="C359" s="245">
        <v>7262.57452784</v>
      </c>
      <c r="D359" s="311">
        <v>36905</v>
      </c>
      <c r="E359" s="271"/>
      <c r="F359" s="244">
        <f>IF($C$365=0,"",IF(C359="[For completion]","",C359/$C$365))</f>
        <v>0.18557899720808538</v>
      </c>
      <c r="G359" s="244">
        <f>IF($D$365=0,"",IF(D359="[For completion]","",D359/$D$365))</f>
        <v>0.20848986786131934</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2775</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39134.67923149</v>
      </c>
      <c r="D365" s="268">
        <f>SUM(D358:D364)</f>
        <v>177011</v>
      </c>
      <c r="E365" s="271"/>
      <c r="F365" s="296">
        <f>SUM(F358:F364)</f>
        <v>0.9999999999999999</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39134.67923149</v>
      </c>
      <c r="D371" s="311">
        <v>177011</v>
      </c>
      <c r="E371" s="271"/>
      <c r="F371" s="244">
        <f>IF($C$372=0,"",IF(C371="[For completion]","",C371/$C$372))</f>
        <v>1</v>
      </c>
      <c r="G371" s="244">
        <f>IF($D$372=0,"",IF(D371="[For completion]","",D371/$D$372))</f>
        <v>1</v>
      </c>
    </row>
    <row r="372" s="216" customFormat="1">
      <c r="A372" s="329" t="s">
        <v>2406</v>
      </c>
      <c r="B372" s="270" t="s">
        <v>95</v>
      </c>
      <c r="C372" s="245">
        <f>SUM(C368:C371)</f>
        <v>39134.67923149</v>
      </c>
      <c r="D372" s="311">
        <f>SUM(D368:D371)</f>
        <v>177011</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2776</v>
      </c>
      <c r="C375" s="460">
        <v>39134.67923149</v>
      </c>
      <c r="D375" s="311">
        <v>177011</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39134.67923149</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2790</v>
      </c>
    </row>
    <row r="7" ht="30">
      <c r="A7" s="1" t="s">
        <v>1122</v>
      </c>
      <c r="B7" s="80" t="s">
        <v>2645</v>
      </c>
      <c r="C7" s="387" t="s">
        <v>2789</v>
      </c>
    </row>
    <row r="8" ht="30">
      <c r="A8" s="1" t="s">
        <v>1123</v>
      </c>
      <c r="B8" s="80" t="s">
        <v>2644</v>
      </c>
      <c r="C8" s="387" t="s">
        <v>2791</v>
      </c>
    </row>
    <row r="9">
      <c r="A9" s="1" t="s">
        <v>1124</v>
      </c>
      <c r="B9" s="80" t="s">
        <v>1125</v>
      </c>
      <c r="C9" s="339" t="s">
        <v>2780</v>
      </c>
    </row>
    <row r="10" ht="44.25" customHeight="1">
      <c r="A10" s="1" t="s">
        <v>1126</v>
      </c>
      <c r="B10" s="80" t="s">
        <v>1338</v>
      </c>
      <c r="C10" s="339" t="s">
        <v>2792</v>
      </c>
    </row>
    <row r="11" ht="54.75" customHeight="1">
      <c r="A11" s="1" t="s">
        <v>1127</v>
      </c>
      <c r="B11" s="80" t="s">
        <v>2785</v>
      </c>
      <c r="C11" s="339" t="s">
        <v>2786</v>
      </c>
    </row>
    <row r="12">
      <c r="A12" s="1" t="s">
        <v>1128</v>
      </c>
      <c r="B12" s="80" t="s">
        <v>2575</v>
      </c>
      <c r="C12" s="339" t="s">
        <v>2787</v>
      </c>
    </row>
    <row r="13">
      <c r="A13" s="1" t="s">
        <v>1130</v>
      </c>
      <c r="B13" s="80" t="s">
        <v>1129</v>
      </c>
      <c r="C13" s="339" t="s">
        <v>2783</v>
      </c>
    </row>
    <row r="14">
      <c r="A14" s="1" t="s">
        <v>1132</v>
      </c>
      <c r="B14" s="80" t="s">
        <v>1131</v>
      </c>
      <c r="C14" s="339" t="s">
        <v>2782</v>
      </c>
    </row>
    <row r="15" ht="30">
      <c r="A15" s="1" t="s">
        <v>1134</v>
      </c>
      <c r="B15" s="80" t="s">
        <v>1133</v>
      </c>
      <c r="C15" s="339" t="s">
        <v>2781</v>
      </c>
    </row>
    <row r="16">
      <c r="A16" s="1" t="s">
        <v>1136</v>
      </c>
      <c r="B16" s="80" t="s">
        <v>1135</v>
      </c>
      <c r="C16" s="339" t="s">
        <v>2784</v>
      </c>
    </row>
    <row r="17" ht="30" customHeight="1">
      <c r="A17" s="1" t="s">
        <v>1137</v>
      </c>
      <c r="B17" s="84" t="s">
        <v>2777</v>
      </c>
      <c r="C17" s="339" t="s">
        <v>2778</v>
      </c>
    </row>
    <row r="18">
      <c r="A18" s="1" t="s">
        <v>1139</v>
      </c>
      <c r="B18" s="84" t="s">
        <v>1138</v>
      </c>
      <c r="C18" s="339" t="s">
        <v>2779</v>
      </c>
    </row>
    <row r="19" s="258" customFormat="1">
      <c r="A19" s="217" t="s">
        <v>2574</v>
      </c>
      <c r="B19" s="84" t="s">
        <v>1140</v>
      </c>
      <c r="C19" s="339" t="s">
        <v>2788</v>
      </c>
      <c r="D19" s="2"/>
      <c r="E19" s="2"/>
      <c r="F19" s="2"/>
      <c r="G19" s="2"/>
      <c r="H19" s="2"/>
      <c r="I19" s="2"/>
      <c r="J19" s="2"/>
    </row>
    <row r="20" s="258" customFormat="1">
      <c r="A20" s="217" t="s">
        <v>2576</v>
      </c>
      <c r="B20" s="80" t="s">
        <v>2573</v>
      </c>
      <c r="C20" s="339" t="s">
        <v>2793</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2794</v>
      </c>
      <c r="D14" s="455"/>
      <c r="E14" s="72"/>
      <c r="F14" s="72"/>
      <c r="G14" s="72"/>
      <c r="H14" s="64"/>
      <c r="L14" s="64"/>
      <c r="M14" s="64"/>
    </row>
    <row r="15">
      <c r="A15" s="66" t="s">
        <v>1350</v>
      </c>
      <c r="B15" s="83" t="s">
        <v>2795</v>
      </c>
      <c r="C15" s="66" t="s">
        <v>2671</v>
      </c>
      <c r="D15" s="66" t="s">
        <v>2796</v>
      </c>
      <c r="E15" s="72"/>
      <c r="F15" s="72"/>
      <c r="G15" s="72"/>
      <c r="H15" s="64"/>
      <c r="L15" s="64"/>
      <c r="M15" s="64"/>
    </row>
    <row r="16">
      <c r="A16" s="66" t="s">
        <v>1351</v>
      </c>
      <c r="B16" s="83" t="s">
        <v>1340</v>
      </c>
      <c r="C16" s="66" t="s">
        <v>2794</v>
      </c>
      <c r="E16" s="72"/>
      <c r="F16" s="72"/>
      <c r="G16" s="72"/>
      <c r="H16" s="64"/>
      <c r="L16" s="64"/>
      <c r="M16" s="64"/>
    </row>
    <row r="17">
      <c r="A17" s="66" t="s">
        <v>1352</v>
      </c>
      <c r="B17" s="261" t="s">
        <v>1341</v>
      </c>
      <c r="C17" s="66" t="s">
        <v>2794</v>
      </c>
      <c r="E17" s="72"/>
      <c r="F17" s="72"/>
      <c r="G17" s="72"/>
      <c r="H17" s="64"/>
      <c r="L17" s="64"/>
      <c r="M17" s="64"/>
    </row>
    <row r="18">
      <c r="A18" s="66" t="s">
        <v>1353</v>
      </c>
      <c r="B18" s="83" t="s">
        <v>2797</v>
      </c>
      <c r="C18" s="66" t="s">
        <v>2794</v>
      </c>
      <c r="E18" s="72"/>
      <c r="F18" s="72"/>
      <c r="G18" s="72"/>
      <c r="H18" s="64"/>
      <c r="L18" s="64"/>
      <c r="M18" s="64"/>
    </row>
    <row r="19">
      <c r="A19" s="66" t="s">
        <v>1354</v>
      </c>
      <c r="B19" s="83" t="s">
        <v>1342</v>
      </c>
      <c r="C19" s="66" t="s">
        <v>2794</v>
      </c>
      <c r="E19" s="72"/>
      <c r="F19" s="72"/>
      <c r="G19" s="72"/>
      <c r="H19" s="64"/>
      <c r="L19" s="64"/>
      <c r="M19" s="64"/>
    </row>
    <row r="20">
      <c r="A20" s="66" t="s">
        <v>1355</v>
      </c>
      <c r="B20" s="83" t="s">
        <v>1343</v>
      </c>
      <c r="C20" s="66" t="s">
        <v>2671</v>
      </c>
      <c r="D20" s="66" t="s">
        <v>2796</v>
      </c>
      <c r="E20" s="72"/>
      <c r="F20" s="72"/>
      <c r="G20" s="72"/>
      <c r="H20" s="64"/>
      <c r="L20" s="64"/>
      <c r="M20" s="64"/>
    </row>
    <row r="21">
      <c r="A21" s="66" t="s">
        <v>1356</v>
      </c>
      <c r="B21" s="83" t="s">
        <v>1344</v>
      </c>
      <c r="C21" s="66" t="s">
        <v>2794</v>
      </c>
      <c r="E21" s="72"/>
      <c r="F21" s="72"/>
      <c r="G21" s="72"/>
      <c r="H21" s="64"/>
      <c r="L21" s="64"/>
      <c r="M21" s="64"/>
    </row>
    <row r="22">
      <c r="A22" s="66" t="s">
        <v>1357</v>
      </c>
      <c r="B22" s="83" t="s">
        <v>1345</v>
      </c>
      <c r="C22" s="66" t="s">
        <v>2794</v>
      </c>
      <c r="E22" s="72"/>
      <c r="F22" s="72"/>
      <c r="G22" s="72"/>
      <c r="H22" s="64"/>
      <c r="L22" s="64"/>
      <c r="M22" s="64"/>
    </row>
    <row r="23">
      <c r="A23" s="66" t="s">
        <v>1358</v>
      </c>
      <c r="B23" s="83" t="s">
        <v>1424</v>
      </c>
      <c r="C23" s="66" t="s">
        <v>2703</v>
      </c>
      <c r="E23" s="72"/>
      <c r="F23" s="72"/>
      <c r="G23" s="72"/>
      <c r="H23" s="64"/>
      <c r="L23" s="64"/>
      <c r="M23" s="64"/>
    </row>
    <row r="24">
      <c r="A24" s="66" t="s">
        <v>1426</v>
      </c>
      <c r="B24" s="83" t="s">
        <v>1425</v>
      </c>
      <c r="C24" s="66" t="s">
        <v>2794</v>
      </c>
      <c r="E24" s="72"/>
      <c r="F24" s="72"/>
      <c r="G24" s="72"/>
      <c r="H24" s="64"/>
      <c r="L24" s="64"/>
      <c r="M24" s="64"/>
    </row>
    <row r="25" outlineLevel="1">
      <c r="A25" s="66" t="s">
        <v>1359</v>
      </c>
      <c r="B25" s="81" t="s">
        <v>2682</v>
      </c>
      <c r="C25" s="275" t="s">
        <v>2671</v>
      </c>
      <c r="D25" s="275" t="s">
        <v>2796</v>
      </c>
      <c r="E25" s="72"/>
      <c r="F25" s="72"/>
      <c r="G25" s="72"/>
      <c r="H25" s="64"/>
      <c r="L25" s="64"/>
      <c r="M25" s="64"/>
    </row>
    <row r="26" outlineLevel="1">
      <c r="A26" s="66" t="s">
        <v>1362</v>
      </c>
      <c r="B26" s="337" t="s">
        <v>2691</v>
      </c>
      <c r="C26" s="339" t="s">
        <v>2692</v>
      </c>
      <c r="D26" s="339"/>
      <c r="E26" s="72"/>
      <c r="F26" s="72"/>
      <c r="G26" s="72"/>
      <c r="H26" s="64"/>
      <c r="L26" s="64"/>
      <c r="M26" s="64"/>
    </row>
    <row r="27" outlineLevel="1">
      <c r="A27" s="66" t="s">
        <v>1363</v>
      </c>
      <c r="B27" s="337" t="s">
        <v>2686</v>
      </c>
      <c r="C27" s="339" t="s">
        <v>2671</v>
      </c>
      <c r="D27" s="339" t="s">
        <v>2796</v>
      </c>
      <c r="E27" s="72"/>
      <c r="F27" s="72"/>
      <c r="G27" s="72"/>
      <c r="H27" s="64"/>
      <c r="L27" s="64"/>
      <c r="M27" s="64"/>
    </row>
    <row r="28" outlineLevel="1">
      <c r="A28" s="66" t="s">
        <v>1364</v>
      </c>
      <c r="B28" s="337" t="s">
        <v>2683</v>
      </c>
      <c r="C28" s="339" t="s">
        <v>2671</v>
      </c>
      <c r="D28" s="339" t="s">
        <v>2796</v>
      </c>
      <c r="E28" s="72"/>
      <c r="F28" s="72"/>
      <c r="G28" s="72"/>
      <c r="H28" s="64"/>
      <c r="L28" s="64"/>
      <c r="M28" s="64"/>
    </row>
    <row r="29" outlineLevel="1">
      <c r="A29" s="66" t="s">
        <v>1365</v>
      </c>
      <c r="B29" s="337" t="s">
        <v>2679</v>
      </c>
      <c r="C29" s="339" t="s">
        <v>2671</v>
      </c>
      <c r="D29" s="339" t="s">
        <v>2796</v>
      </c>
      <c r="E29" s="72"/>
      <c r="F29" s="72"/>
      <c r="G29" s="72"/>
      <c r="H29" s="64"/>
      <c r="L29" s="64"/>
      <c r="M29" s="64"/>
    </row>
    <row r="30" outlineLevel="1">
      <c r="A30" s="66" t="s">
        <v>1366</v>
      </c>
      <c r="B30" s="337" t="s">
        <v>2688</v>
      </c>
      <c r="C30" s="339" t="s">
        <v>2671</v>
      </c>
      <c r="D30" s="339" t="s">
        <v>2796</v>
      </c>
      <c r="E30" s="72"/>
      <c r="F30" s="72"/>
      <c r="G30" s="72"/>
      <c r="H30" s="64"/>
      <c r="L30" s="64"/>
      <c r="M30" s="64"/>
    </row>
    <row r="31" outlineLevel="1">
      <c r="A31" s="66" t="s">
        <v>1367</v>
      </c>
      <c r="B31" s="337" t="s">
        <v>2677</v>
      </c>
      <c r="C31" s="339" t="s">
        <v>2671</v>
      </c>
      <c r="D31" s="339" t="s">
        <v>2796</v>
      </c>
      <c r="E31" s="72"/>
      <c r="F31" s="72"/>
      <c r="G31" s="72"/>
      <c r="H31" s="64"/>
      <c r="L31" s="64"/>
      <c r="M31" s="64"/>
    </row>
    <row r="32" outlineLevel="1">
      <c r="A32" s="66" t="s">
        <v>1368</v>
      </c>
      <c r="B32" s="337" t="s">
        <v>2678</v>
      </c>
      <c r="C32" s="339" t="s">
        <v>2671</v>
      </c>
      <c r="D32" s="339" t="s">
        <v>2796</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c r="C35" s="456"/>
      <c r="D35" s="456"/>
      <c r="E35" s="456"/>
      <c r="F35" s="137"/>
      <c r="G35" s="137"/>
      <c r="H35" s="64"/>
      <c r="L35" s="64"/>
      <c r="M35" s="64"/>
    </row>
    <row r="36">
      <c r="A36" s="66" t="s">
        <v>1385</v>
      </c>
      <c r="B36" s="83"/>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78.36</v>
      </c>
      <c r="H75" s="64"/>
    </row>
    <row r="76">
      <c r="A76" s="66" t="s">
        <v>1410</v>
      </c>
      <c r="B76" s="66" t="s">
        <v>1439</v>
      </c>
      <c r="C76" s="301">
        <v>277.08</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2798</v>
      </c>
      <c r="C82" s="296">
        <v>0.00019449</v>
      </c>
      <c r="D82" s="296" t="str">
        <f>IF(C82="","","ND2")</f>
        <v>ND2</v>
      </c>
      <c r="E82" s="296" t="str">
        <f>IF(C82="","","ND2")</f>
        <v>ND2</v>
      </c>
      <c r="F82" s="296" t="str">
        <f>IF(C82="","","ND2")</f>
        <v>ND2</v>
      </c>
      <c r="G82" s="296">
        <f>IF(C82="","",C82)</f>
        <v>0.00019449</v>
      </c>
      <c r="H82" s="64"/>
    </row>
    <row r="83">
      <c r="A83" s="66" t="s">
        <v>1417</v>
      </c>
      <c r="B83" s="275" t="s">
        <v>2799</v>
      </c>
      <c r="C83" s="296">
        <v>0.00010289</v>
      </c>
      <c r="D83" s="296" t="str">
        <f>IF(C83="","","ND2")</f>
        <v>ND2</v>
      </c>
      <c r="E83" s="296" t="str">
        <f>IF(C83="","","ND2")</f>
        <v>ND2</v>
      </c>
      <c r="F83" s="296" t="str">
        <f>IF(C83="","","ND2")</f>
        <v>ND2</v>
      </c>
      <c r="G83" s="296">
        <f>IF(C83="","",C83)</f>
        <v>0.00010289</v>
      </c>
      <c r="H83" s="64"/>
    </row>
    <row r="84">
      <c r="A84" s="66" t="s">
        <v>1418</v>
      </c>
      <c r="B84" s="275" t="s">
        <v>2800</v>
      </c>
      <c r="C84" s="296">
        <v>0</v>
      </c>
      <c r="D84" s="296" t="str">
        <f>IF(C84="","","ND2")</f>
        <v>ND2</v>
      </c>
      <c r="E84" s="296" t="str">
        <f>IF(C84="","","ND2")</f>
        <v>ND2</v>
      </c>
      <c r="F84" s="296" t="str">
        <f>IF(C84="","","ND2")</f>
        <v>ND2</v>
      </c>
      <c r="G84" s="296">
        <f>IF(C84="","",C84)</f>
        <v>0</v>
      </c>
      <c r="H84" s="64"/>
    </row>
    <row r="85">
      <c r="A85" s="66" t="s">
        <v>1419</v>
      </c>
      <c r="B85" s="275" t="s">
        <v>2801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2802</v>
      </c>
      <c r="C87" s="296">
        <v>0.99970262</v>
      </c>
      <c r="D87" s="296" t="str">
        <f>IF(C87="","","ND2")</f>
        <v>ND2</v>
      </c>
      <c r="E87" s="296" t="str">
        <f>IF(C87="","","ND2")</f>
        <v>ND2</v>
      </c>
      <c r="F87" s="296" t="str">
        <f>IF(C87="","","ND2")</f>
        <v>ND2</v>
      </c>
      <c r="G87" s="296">
        <f>IF(C87="","",C87)</f>
        <v>0.99970262</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2023-06-13T09:25:48Z</dcterms:created>
  <dcterms:modified xsi:type="dcterms:W3CDTF">2023-06-13T09:25:48Z</dcterms:modified>
</cp:coreProperties>
</file>