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<sst xmlns="http://schemas.openxmlformats.org/spreadsheetml/2006/main" count="3827" uniqueCount="2734">
  <si>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</si>
  <si>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</si>
  <si>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</si>
  <si>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</si>
  <si>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</si>
  <si>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</si>
  <si>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</si>
  <si>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</si>
  <si>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</si>
  <si>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</si>
  <si>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</si>
  <si>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</si>
  <si>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</si>
  <si>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</si>
  <si>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</si>
  <si>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</si>
  <si>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</si>
  <si>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</si>
  <si>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</si>
  <si>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</si>
  <si>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</si>
  <si>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</si>
  <si>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</si>
  <si>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</si>
  <si>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</si>
  <si>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</si>
  <si>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</si>
  <si>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</si>
  <si>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</si>
  <si>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</si>
  <si>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</si>
  <si>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</si>
  <si>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</si>
  <si>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</si>
  <si>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</si>
  <si>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</si>
  <si>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</si>
  <si>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</si>
  <si>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</si>
  <si>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</si>
  <si>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</si>
  <si>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</si>
  <si>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</si>
  <si>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</si>
  <si>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</si>
  <si>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</si>
  <si>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</si>
  <si>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</si>
  <si>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</si>
  <si>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</si>
  <si>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</si>
  <si>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</si>
  <si>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</si>
  <si>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</si>
  <si>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</si>
  <si>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</si>
  <si>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</si>
  <si>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</si>
  <si>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</si>
  <si>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</si>
  <si>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</si>
  <si>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</si>
  <si>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</si>
  <si>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</si>
  <si>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</si>
  <si>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</si>
  <si>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</si>
  <si>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</si>
  <si>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</si>
  <si>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</si>
  <si>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</si>
  <si>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</si>
  <si>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</si>
  <si>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</si>
  <si>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</si>
  <si>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</si>
  <si>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</si>
  <si>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</si>
  <si>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</si>
  <si>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</si>
  <si>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</si>
  <si>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</si>
  <si>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</si>
  <si>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</si>
  <si>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</si>
  <si>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</si>
  <si>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</si>
  <si>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</si>
  <si>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</si>
  <si>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</si>
  <si>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</si>
  <si>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</si>
  <si>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</si>
  <si>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</si>
  <si>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</si>
  <si>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</si>
  <si>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</si>
  <si>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</si>
  <si>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</si>
  <si>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</si>
  <si>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</si>
  <si>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</si>
  <si>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</si>
  <si>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</si>
  <si>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</si>
  <si>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</si>
  <si>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</si>
  <si>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</si>
  <si>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</si>
  <si>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</si>
  <si>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</si>
  <si>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</si>
  <si>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</si>
  <si>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</si>
  <si>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</si>
  <si>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</si>
  <si>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</si>
  <si>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</si>
  <si>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</si>
  <si>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</si>
  <si>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</si>
  <si>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</si>
  <si>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</si>
  <si>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</si>
  <si>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</si>
  <si>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</si>
  <si>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</si>
  <si>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</si>
  <si>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</si>
  <si>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</si>
  <si>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</si>
  <si>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</si>
  <si>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</si>
  <si>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</si>
  <si>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</si>
  <si>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</si>
  <si>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</si>
  <si>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</si>
  <si>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</si>
  <si>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</si>
  <si>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</si>
  <si>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</si>
  <si>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</si>
  <si>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</si>
  <si>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</si>
  <si>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</si>
  <si>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</si>
  <si>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</si>
  <si>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</si>
  <si>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</si>
  <si>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</si>
  <si>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</si>
  <si>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</si>
  <si>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</si>
  <si>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</si>
  <si>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</si>
  <si>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</si>
  <si>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</si>
  <si>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</si>
  <si>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</si>
  <si>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</si>
  <si>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</si>
  <si>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</si>
  <si>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</si>
  <si>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</si>
  <si>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</si>
  <si>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</si>
  <si>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</si>
  <si>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</si>
  <si>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</si>
  <si>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</si>
  <si>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</si>
  <si>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</si>
  <si>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</si>
  <si>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</si>
  <si>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</si>
  <si>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</si>
  <si>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</si>
  <si>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</si>
  <si>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</si>
  <si>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</si>
  <si>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</si>
  <si>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</si>
  <si>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</si>
  <si>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</si>
  <si>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</si>
  <si>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</si>
  <si>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</si>
  <si>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</si>
  <si>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</si>
  <si>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</si>
  <si>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</si>
  <si>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</si>
  <si>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</si>
  <si>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</si>
  <si>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</si>
  <si>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</si>
  <si>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</si>
  <si>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</si>
  <si>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</si>
  <si>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</si>
  <si>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</si>
  <si>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</si>
  <si>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</si>
  <si>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</si>
  <si>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</si>
  <si>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</si>
  <si>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</si>
  <si>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</si>
  <si>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</si>
  <si>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</si>
  <si>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</si>
  <si>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</si>
  <si>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</si>
  <si>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</si>
  <si>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</si>
  <si>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</si>
  <si>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</si>
  <si>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</si>
  <si>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</si>
  <si>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</si>
  <si>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</si>
  <si>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</si>
  <si>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</si>
  <si>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</si>
  <si>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</si>
  <si>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</si>
  <si>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</si>
  <si>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</si>
  <si>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</si>
  <si>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</si>
  <si>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</si>
  <si>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</si>
  <si>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</si>
  <si>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</si>
  <si>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</si>
  <si>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</si>
  <si>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</si>
  <si>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</si>
  <si>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</si>
  <si>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</si>
  <si>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</si>
  <si>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</si>
  <si>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</si>
  <si>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</si>
  <si>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</si>
  <si>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</si>
  <si>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</si>
  <si>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</si>
  <si>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</si>
  <si>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</si>
  <si>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</si>
  <si>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</si>
  <si>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</si>
  <si>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</si>
  <si>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</si>
  <si>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</si>
  <si>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</si>
  <si>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</si>
  <si>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</si>
  <si>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</si>
  <si>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</si>
  <si>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</si>
  <si>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</si>
  <si>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</si>
  <si>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</si>
  <si>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</si>
  <si>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</si>
  <si>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</si>
  <si>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</si>
  <si>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</si>
  <si>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</si>
  <si>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</si>
  <si>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</si>
  <si>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</si>
  <si>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</si>
  <si>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</si>
  <si>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</si>
  <si>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</si>
  <si>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</si>
  <si>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</si>
  <si>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</si>
  <si>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</si>
  <si>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</si>
  <si>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</si>
  <si>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</si>
  <si>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</si>
  <si>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</si>
  <si>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</si>
  <si>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</si>
  <si>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</si>
  <si>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</si>
  <si>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</si>
  <si>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</si>
  <si>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</si>
  <si>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</si>
  <si>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</si>
  <si>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</si>
  <si>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</si>
  <si>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</si>
  <si>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</si>
  <si>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</si>
  <si>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</si>
  <si>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</si>
  <si>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</si>
  <si>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</si>
  <si>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</si>
  <si>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</si>
  <si>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</si>
  <si>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</si>
  <si>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</si>
  <si>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</si>
  <si>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</si>
  <si>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</si>
  <si>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</si>
  <si>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</si>
  <si>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</si>
  <si>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</si>
  <si>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</si>
  <si>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</si>
  <si>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</si>
  <si>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</si>
  <si>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</si>
  <si>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</si>
  <si>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</si>
  <si>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</si>
  <si>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</si>
  <si>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</si>
  <si>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</si>
  <si>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</si>
  <si>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</si>
  <si>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</si>
  <si>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</si>
  <si>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</si>
  <si>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</si>
  <si>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</si>
  <si>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</si>
  <si>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</si>
  <si>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</si>
  <si>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</si>
  <si>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</si>
  <si>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</si>
  <si>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</si>
  <si>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</si>
  <si>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</si>
  <si>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</si>
  <si>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</si>
  <si>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</si>
  <si>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</si>
  <si>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</si>
  <si>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</si>
  <si>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</si>
  <si>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</si>
  <si>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</si>
  <si>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</si>
  <si>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</si>
  <si>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</si>
  <si>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</si>
  <si>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</si>
  <si>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</si>
  <si>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</si>
  <si>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</si>
  <si>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</si>
  <si>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</si>
  <si>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</si>
  <si>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</si>
  <si>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</si>
  <si>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</si>
  <si>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</si>
  <si>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</si>
  <si>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</si>
  <si>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</si>
  <si>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</si>
  <si>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</si>
  <si>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</si>
  <si>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</si>
  <si>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</si>
  <si>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</si>
  <si>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</si>
  <si>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</si>
  <si>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</si>
  <si>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</si>
  <si>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</si>
  <si>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</si>
  <si>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</si>
  <si>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</si>
  <si>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</si>
  <si>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</si>
  <si>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</si>
  <si>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</si>
  <si>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</si>
  <si>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</si>
  <si>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</si>
  <si>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</si>
  <si>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</si>
  <si>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</si>
  <si>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</si>
  <si>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</si>
  <si>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</si>
  <si>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</si>
  <si>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</si>
  <si>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</si>
  <si>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</si>
  <si>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</si>
  <si>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</si>
  <si>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</si>
  <si>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</si>
  <si>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</si>
  <si>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</si>
  <si>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</si>
  <si>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</si>
  <si>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</si>
  <si>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</si>
  <si>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</si>
  <si>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</si>
  <si>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</si>
  <si>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</si>
  <si>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</si>
  <si>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</si>
  <si>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</si>
  <si>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</si>
  <si>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</si>
  <si>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</si>
  <si>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</si>
  <si>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</si>
  <si>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</si>
  <si>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</si>
  <si>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</si>
  <si>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</si>
  <si>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</si>
  <si>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</si>
  <si>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</si>
  <si>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</si>
  <si>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</si>
  <si>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</si>
  <si>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</si>
  <si>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</si>
  <si>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</si>
  <si>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</si>
  <si>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</si>
  <si>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</si>
  <si>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</si>
  <si>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</si>
  <si>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</si>
  <si>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</si>
  <si>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</si>
  <si>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</si>
  <si>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</si>
  <si>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</si>
  <si>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</si>
  <si>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</si>
  <si>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</si>
  <si>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</si>
  <si>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</si>
  <si>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</si>
  <si>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</si>
  <si>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</si>
  <si>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</si>
  <si>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</si>
  <si>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</si>
  <si>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</si>
  <si>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</si>
  <si>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</si>
  <si>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</si>
  <si>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</si>
  <si>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</si>
  <si>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</si>
  <si>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</si>
  <si>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</si>
  <si>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</si>
  <si>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</si>
  <si>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</si>
  <si>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</si>
  <si>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</si>
  <si>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</si>
  <si>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</si>
  <si>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</si>
  <si>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</si>
  <si>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</si>
  <si>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</si>
  <si>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</si>
  <si>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</si>
  <si>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</si>
  <si>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</si>
  <si>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</si>
  <si>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</si>
  <si>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</si>
  <si>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</si>
  <si>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</si>
  <si>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</si>
  <si>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</si>
  <si>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</si>
  <si>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</si>
  <si>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</si>
  <si>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</si>
  <si>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</si>
  <si>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</si>
  <si>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</si>
  <si>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</si>
  <si>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</si>
  <si>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</si>
  <si>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</si>
  <si>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</si>
  <si>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</si>
  <si>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</si>
  <si>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</si>
  <si>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</si>
  <si>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</si>
  <si>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</si>
  <si>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</si>
  <si>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</si>
  <si>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</si>
  <si>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</si>
  <si>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</si>
  <si>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</si>
  <si>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</si>
  <si>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</si>
  <si>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</si>
  <si>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</si>
  <si>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</si>
  <si>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</si>
  <si>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</si>
  <si>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</si>
  <si>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</si>
  <si>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</si>
  <si>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</si>
  <si>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</si>
  <si>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</si>
  <si>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</si>
  <si>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</si>
  <si>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</si>
  <si>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</si>
  <si>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</si>
  <si>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</si>
  <si>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</si>
  <si>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</si>
  <si>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</si>
  <si>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</si>
  <si>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</si>
  <si>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</si>
  <si>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</si>
  <si>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</si>
  <si>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</si>
  <si>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</si>
  <si>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</si>
  <si>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</si>
  <si>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</si>
  <si>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</si>
  <si>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</si>
  <si>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</si>
  <si>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</si>
  <si>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</si>
  <si>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</si>
  <si>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</si>
  <si>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</si>
  <si>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</si>
  <si>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</si>
  <si>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</si>
  <si>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</si>
  <si>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</si>
  <si>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</si>
  <si>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</si>
  <si>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</si>
  <si>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</si>
  <si>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</si>
  <si>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</si>
  <si>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</si>
  <si>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</si>
  <si>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</si>
  <si>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</si>
  <si>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</si>
  <si>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</si>
  <si>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</si>
  <si>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</si>
  <si>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</si>
  <si>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</si>
  <si>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</si>
  <si>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</si>
  <si>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</si>
  <si>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</si>
  <si>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</si>
  <si>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</si>
  <si>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</si>
  <si>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</si>
  <si>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</si>
  <si>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</si>
  <si>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</si>
  <si>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</si>
  <si>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</si>
  <si>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</si>
  <si>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</si>
  <si>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</si>
  <si>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</si>
  <si>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</si>
  <si>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</si>
  <si>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</si>
  <si>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</si>
  <si>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</si>
  <si>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</si>
  <si>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</si>
  <si>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</si>
  <si>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</si>
  <si>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</si>
  <si>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</si>
  <si>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</si>
  <si>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</si>
  <si>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</si>
  <si>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</si>
  <si>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</si>
  <si>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</si>
  <si>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</si>
  <si>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</si>
  <si>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</si>
  <si>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</si>
  <si>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</si>
  <si>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</si>
  <si>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</si>
  <si>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</si>
  <si>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</si>
  <si>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</si>
  <si>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</si>
  <si>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</si>
  <si>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</si>
  <si>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</si>
  <si>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</si>
  <si>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</si>
  <si>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</si>
  <si>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</si>
  <si>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</si>
  <si>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</si>
  <si>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</si>
  <si>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</si>
  <si>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</si>
  <si>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</si>
  <si>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</si>
  <si>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</si>
  <si>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</si>
  <si>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</si>
  <si>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</si>
  <si>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</si>
  <si>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</si>
  <si>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</si>
  <si>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</si>
  <si>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</si>
  <si>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</si>
  <si>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</si>
  <si>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</si>
  <si>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</si>
  <si>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</si>
  <si>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</si>
  <si>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</si>
  <si>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</si>
  <si>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</si>
  <si>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</si>
  <si>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</si>
  <si>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</si>
  <si>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</si>
  <si>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</si>
  <si>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</si>
  <si>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</si>
  <si>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</si>
  <si>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</si>
  <si>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</si>
  <si>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</si>
  <si>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</si>
  <si>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</si>
  <si>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</si>
  <si>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</si>
  <si>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</si>
  <si>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</si>
  <si>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</si>
  <si>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</si>
  <si>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</si>
  <si>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</si>
  <si>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</si>
  <si>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</si>
  <si>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</si>
  <si>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</si>
  <si>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</si>
  <si>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</si>
  <si>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</si>
  <si>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</si>
  <si>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</si>
  <si>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</si>
  <si>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</si>
  <si>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</si>
  <si>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</si>
  <si>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</si>
  <si>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</si>
  <si>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</si>
  <si>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</si>
  <si>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</si>
  <si>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</si>
  <si>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</si>
  <si>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</si>
  <si>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</si>
  <si>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</si>
  <si>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</si>
  <si>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</si>
  <si>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</si>
  <si>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</si>
  <si>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</si>
  <si>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</si>
  <si>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</si>
  <si>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</si>
  <si>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</si>
  <si>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</si>
  <si>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</si>
  <si>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</si>
  <si>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</si>
  <si>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</si>
  <si>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</si>
  <si>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</si>
  <si>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</si>
  <si>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</si>
  <si>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</si>
  <si>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</si>
  <si>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</si>
  <si>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</si>
  <si>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</si>
  <si>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</si>
  <si>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</si>
  <si>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</si>
  <si>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</si>
  <si>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</si>
  <si>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</si>
  <si>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</si>
  <si>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</si>
  <si>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</si>
  <si>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</si>
  <si>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</si>
  <si>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</si>
  <si>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</si>
  <si>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</si>
  <si>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</si>
  <si>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</si>
  <si>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</si>
  <si>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</si>
  <si>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</si>
  <si>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</si>
  <si>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</si>
  <si>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</si>
  <si>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</si>
  <si>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</si>
  <si>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</si>
  <si>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</si>
  <si>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</si>
  <si>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</si>
  <si>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</si>
  <si>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</si>
  <si>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</si>
  <si>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</si>
  <si>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</si>
  <si>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</si>
  <si>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</si>
  <si>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</si>
  <si>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</si>
  <si>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</si>
  <si>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</si>
  <si>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</si>
  <si>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</si>
  <si>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</si>
  <si>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</si>
  <si>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</si>
  <si>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</si>
  <si>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</si>
  <si>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</si>
  <si>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</si>
  <si>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</si>
  <si>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</si>
  <si>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</si>
  <si>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</si>
  <si>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</si>
  <si>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</si>
  <si>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</si>
  <si>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</si>
  <si>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</si>
  <si>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</si>
  <si>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</si>
  <si>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</si>
  <si>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</si>
  <si>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</si>
  <si>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</si>
  <si>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</si>
  <si>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</si>
  <si>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</si>
  <si>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</si>
  <si>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</si>
  <si>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</si>
  <si>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</si>
  <si>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</si>
  <si>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</si>
  <si>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</si>
  <si>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</si>
  <si>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</si>
  <si>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</si>
  <si>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</si>
  <si>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</si>
  <si>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</si>
  <si>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</si>
  <si>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</si>
  <si>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</si>
  <si>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</si>
  <si>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</si>
  <si>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</si>
  <si>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</si>
  <si>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</si>
  <si>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</si>
  <si>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</si>
  <si>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</si>
  <si>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</si>
  <si>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</si>
  <si>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</si>
  <si>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</si>
  <si>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</si>
  <si>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</si>
  <si>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</si>
  <si>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</si>
  <si>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</si>
  <si>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</si>
  <si>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</si>
  <si>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</si>
  <si>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</si>
  <si>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</si>
  <si>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</si>
  <si>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</si>
  <si>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</si>
  <si>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</si>
  <si>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</si>
  <si>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</si>
  <si>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</si>
  <si>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</si>
  <si>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</si>
  <si>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</si>
  <si>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</si>
  <si>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</si>
  <si>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</si>
  <si>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</si>
  <si>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</si>
  <si>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</si>
  <si>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</si>
  <si>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</si>
  <si>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</si>
  <si>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</si>
  <si>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</si>
  <si>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</si>
  <si>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</si>
  <si>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</si>
  <si>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</si>
  <si>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</si>
  <si>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</si>
  <si>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</si>
  <si>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</si>
  <si>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</si>
  <si>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</si>
  <si>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</si>
  <si>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</si>
  <si>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</si>
  <si>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</si>
  <si>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</si>
  <si>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</si>
  <si>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</si>
  <si>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</si>
  <si>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</si>
  <si>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</si>
  <si>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</si>
  <si>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</si>
  <si>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</si>
  <si>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</si>
  <si>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</si>
  <si>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</si>
  <si>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</si>
  <si>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</si>
  <si>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</si>
  <si>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</si>
  <si>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</si>
  <si>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</si>
  <si>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</si>
  <si>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</si>
  <si>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</si>
  <si>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</si>
  <si>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</si>
  <si>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</si>
  <si>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</si>
  <si>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</si>
  <si>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</si>
  <si>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</si>
  <si>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</si>
  <si>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</si>
  <si>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</si>
  <si>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</si>
  <si>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</si>
  <si>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</si>
  <si>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</si>
  <si>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</si>
  <si>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</si>
  <si>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</si>
  <si>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</si>
  <si>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</si>
  <si>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</si>
  <si>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</si>
  <si>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</si>
  <si>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</si>
  <si>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</si>
  <si>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</si>
  <si>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</si>
  <si>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</si>
  <si>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</si>
  <si>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</si>
  <si>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</si>
  <si>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</si>
  <si>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</si>
  <si>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</si>
  <si>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</si>
  <si>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</si>
  <si>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</si>
  <si>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</si>
  <si>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</si>
  <si>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</si>
  <si>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</si>
  <si>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</si>
  <si>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</si>
  <si>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</si>
  <si>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</si>
  <si>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</si>
  <si>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</si>
  <si>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</si>
  <si>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</si>
  <si>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</si>
  <si>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</si>
  <si>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</si>
  <si>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</si>
  <si>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</si>
  <si>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</si>
  <si>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</si>
  <si>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</si>
  <si>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</si>
  <si>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</si>
  <si>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</si>
  <si>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</si>
  <si>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</si>
  <si>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</si>
  <si>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</si>
  <si>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</si>
  <si>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</si>
  <si>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</si>
  <si>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</si>
  <si>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</si>
  <si>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</si>
  <si>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</si>
  <si>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</si>
  <si>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</si>
  <si>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</si>
  <si>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</si>
  <si>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</si>
  <si>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</si>
  <si>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</si>
  <si>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</si>
  <si>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</si>
  <si>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</si>
  <si>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</si>
  <si>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</si>
  <si>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</si>
  <si>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</si>
  <si>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</si>
  <si>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</si>
  <si>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</si>
  <si>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</si>
  <si>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</si>
  <si>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</si>
  <si>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</si>
  <si>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</si>
  <si>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</si>
  <si>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</si>
  <si>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</si>
  <si>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</si>
  <si>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</si>
  <si>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</si>
  <si>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</si>
  <si>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</si>
  <si>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</si>
  <si>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</si>
  <si>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</si>
  <si>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</si>
  <si>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</si>
  <si>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</si>
  <si>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</si>
  <si>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</si>
  <si>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</si>
  <si>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</si>
  <si>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</si>
  <si>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</si>
  <si>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</si>
  <si>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</si>
  <si>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</si>
  <si>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</si>
  <si>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</si>
  <si>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</si>
  <si>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</si>
  <si>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</si>
  <si>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</si>
  <si>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</si>
  <si>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</si>
  <si>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</si>
  <si>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</si>
  <si>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</si>
  <si>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</si>
  <si>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</si>
  <si>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</si>
  <si>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</si>
  <si>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</si>
  <si>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</si>
  <si>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</si>
  <si>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</si>
  <si>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</si>
  <si>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</si>
  <si>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</si>
  <si>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</si>
  <si>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</si>
  <si>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</si>
  <si>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</si>
  <si>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</si>
  <si>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</si>
  <si>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</si>
  <si>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</si>
  <si>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</si>
  <si>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</si>
  <si>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</si>
  <si>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</si>
  <si>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</si>
  <si>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</si>
  <si>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</si>
  <si>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</si>
  <si>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</si>
  <si>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</si>
  <si>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</si>
  <si>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</si>
  <si>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</si>
  <si>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</si>
  <si>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</si>
  <si>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</si>
  <si>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</si>
  <si>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</si>
  <si>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</si>
  <si>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</si>
  <si>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</si>
  <si>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</si>
  <si>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</si>
  <si>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</si>
  <si>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</si>
  <si>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</si>
  <si>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</si>
  <si>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</si>
  <si>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</si>
  <si>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</si>
  <si>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</si>
  <si>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</si>
  <si>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</si>
  <si>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</si>
  <si>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</si>
  <si>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</si>
  <si>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</si>
  <si>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</si>
  <si>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</si>
  <si>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</si>
  <si>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</si>
  <si>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</si>
  <si>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</si>
  <si>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</si>
  <si>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</si>
  <si>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</si>
  <si>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</si>
  <si>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</si>
  <si>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</si>
  <si>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</si>
  <si>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</si>
  <si>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</si>
  <si>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</si>
  <si>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</si>
  <si>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</si>
  <si>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</si>
  <si>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</si>
  <si>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</si>
  <si>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</si>
  <si>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</si>
  <si>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</si>
  <si>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</si>
  <si>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</si>
  <si>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</si>
  <si>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</si>
  <si>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</si>
  <si>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</si>
  <si>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</si>
  <si>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</si>
  <si>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</si>
  <si>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</si>
  <si>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</si>
  <si>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</si>
  <si>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</si>
  <si>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</si>
  <si>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</si>
  <si>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</si>
  <si>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</si>
  <si>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</si>
  <si>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</si>
  <si>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</si>
  <si>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</si>
  <si>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</si>
  <si>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</si>
  <si>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</si>
  <si>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</si>
  <si>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</si>
  <si>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</si>
  <si>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</si>
  <si>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</si>
  <si>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</si>
  <si>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</si>
  <si>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</si>
  <si>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</si>
  <si>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</si>
  <si>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</si>
  <si>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</si>
  <si>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</si>
  <si>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</si>
  <si>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</si>
  <si>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</si>
  <si>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</si>
  <si>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</si>
  <si>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</si>
  <si>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</si>
  <si>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</si>
  <si>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</si>
  <si>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</si>
  <si>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</si>
  <si>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</si>
  <si>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</si>
  <si>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</si>
  <si>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</si>
  <si>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</si>
  <si>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</si>
  <si>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</si>
  <si>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</si>
  <si>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</si>
  <si>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</si>
  <si>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</si>
  <si>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</si>
  <si>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</si>
  <si>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</si>
  <si>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</si>
  <si>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</si>
  <si>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</si>
  <si>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</si>
  <si>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</si>
  <si>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</si>
  <si>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</si>
  <si>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</si>
  <si>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</si>
  <si>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</si>
  <si>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</si>
  <si>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</si>
  <si>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</si>
  <si>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</si>
  <si>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</si>
  <si>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</si>
  <si>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</si>
  <si>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</si>
  <si>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</si>
  <si>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</si>
  <si>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</si>
  <si>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</si>
  <si>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</si>
  <si>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</si>
  <si>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</si>
  <si>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</si>
  <si>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</si>
  <si>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</si>
  <si>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</si>
  <si>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</si>
  <si>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</si>
  <si>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</si>
  <si>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</si>
  <si>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</si>
  <si>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</si>
  <si>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</si>
  <si>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</si>
  <si>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</si>
  <si>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</si>
  <si>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</si>
  <si>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</si>
  <si>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</si>
  <si>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</si>
  <si>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</si>
  <si>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</si>
  <si>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</si>
  <si>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</si>
  <si>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</si>
  <si>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</si>
  <si>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</si>
  <si>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</si>
  <si>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</si>
  <si>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</si>
  <si>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</si>
  <si>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</si>
  <si>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</si>
  <si>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</si>
  <si>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</si>
  <si>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</si>
  <si>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</si>
  <si>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</si>
  <si>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</si>
  <si>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</si>
  <si>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</si>
  <si>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</si>
  <si>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</si>
  <si>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</si>
  <si>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</si>
  <si>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</si>
  <si>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</si>
  <si>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</si>
  <si>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</si>
  <si>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</si>
  <si>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</si>
  <si>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</si>
  <si>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</si>
  <si>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</si>
  <si>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</si>
  <si>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</si>
  <si>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</si>
  <si>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</si>
  <si>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</si>
  <si>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</si>
  <si>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</si>
  <si>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</si>
  <si>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</si>
  <si>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</si>
  <si>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</si>
  <si>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</si>
  <si>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</si>
  <si>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</si>
  <si>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</si>
  <si>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</si>
  <si>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</si>
  <si>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</si>
  <si>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</si>
  <si>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</si>
  <si>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</si>
  <si>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</si>
  <si>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</si>
  <si>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</si>
  <si>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</si>
  <si>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</si>
  <si>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</si>
  <si>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</si>
  <si>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</si>
  <si>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</si>
  <si>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</si>
  <si>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</si>
  <si>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</si>
  <si>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</si>
  <si>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</si>
  <si>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</si>
  <si>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</si>
  <si>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</si>
  <si>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</si>
  <si>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</si>
  <si>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</si>
  <si>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</si>
  <si>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</si>
  <si>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</si>
  <si>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</si>
  <si>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</si>
  <si>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</si>
  <si>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</si>
  <si>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</si>
  <si>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</si>
  <si>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</si>
  <si>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</si>
  <si>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</si>
  <si>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</si>
  <si>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</si>
  <si>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</si>
  <si>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</si>
  <si>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</si>
  <si>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</si>
  <si>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</si>
  <si>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</si>
  <si>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</si>
  <si>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</si>
  <si>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</si>
  <si>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</si>
  <si>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</si>
  <si>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</si>
  <si>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</si>
  <si>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</si>
  <si>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</si>
  <si>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</si>
  <si>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</si>
  <si>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</si>
  <si>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</si>
  <si>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</si>
  <si>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</si>
  <si>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</si>
  <si>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</si>
  <si>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</si>
  <si>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</si>
  <si>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</si>
  <si>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</si>
  <si>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</si>
  <si>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</si>
  <si>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</si>
  <si>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</si>
  <si>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</si>
  <si>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</si>
  <si>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</si>
  <si>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</si>
  <si>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</si>
  <si>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</si>
  <si>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</si>
  <si>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</si>
  <si>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</si>
  <si>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</si>
  <si>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</si>
  <si>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</si>
  <si>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</si>
  <si>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</si>
  <si>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</si>
  <si>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</si>
  <si>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</si>
  <si>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</si>
  <si>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</si>
  <si>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</si>
  <si>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</si>
  <si>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</si>
  <si>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</si>
  <si>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</si>
  <si>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</si>
  <si>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</si>
  <si>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</si>
  <si>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</si>
  <si>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</si>
  <si>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</si>
  <si>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</si>
  <si>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</si>
  <si>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</si>
  <si>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</si>
  <si>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</si>
  <si>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</si>
  <si>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</si>
  <si>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</si>
  <si>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</si>
  <si>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</si>
  <si>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</si>
  <si>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</si>
  <si>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</si>
  <si>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</si>
  <si>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</si>
  <si>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</si>
  <si>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</si>
  <si>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</si>
  <si>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</si>
  <si>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</si>
  <si>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</si>
  <si>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</si>
  <si>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</si>
  <si>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</si>
  <si>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</si>
  <si>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</si>
  <si>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</si>
  <si>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</si>
  <si>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</si>
  <si>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</si>
  <si>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</si>
  <si>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</si>
  <si>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</si>
  <si>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</si>
  <si>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</si>
  <si>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</si>
  <si>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</si>
  <si>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</si>
  <si>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</si>
  <si>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</si>
  <si>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</si>
  <si>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</si>
  <si>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</si>
  <si>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</si>
  <si>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</si>
  <si>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</si>
  <si>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</si>
  <si>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</si>
  <si>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</si>
  <si>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</si>
  <si>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</si>
  <si>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</si>
  <si>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</si>
  <si>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</si>
  <si>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</si>
  <si>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</si>
  <si>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</si>
  <si>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</si>
  <si>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</si>
  <si>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</si>
  <si>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</si>
  <si>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</si>
  <si>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</si>
  <si>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</si>
  <si>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</si>
  <si>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</si>
  <si>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</si>
  <si>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</si>
  <si>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</si>
  <si>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</si>
  <si>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</si>
  <si>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</si>
  <si>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</si>
  <si>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</si>
  <si>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</si>
  <si>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</si>
  <si>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</si>
  <si>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</si>
  <si>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</si>
  <si>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</si>
  <si>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</si>
  <si>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</si>
  <si>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</si>
  <si>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</si>
  <si>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</si>
  <si>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</si>
  <si>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</si>
  <si>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</si>
  <si>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</si>
  <si>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</si>
  <si>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</si>
  <si>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</si>
  <si>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</si>
  <si>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</si>
  <si>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</si>
  <si>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</si>
  <si>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</si>
  <si>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</si>
  <si>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</si>
  <si>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</si>
  <si>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</si>
  <si>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</si>
  <si>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</si>
  <si>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</si>
  <si>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</si>
  <si>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</si>
  <si>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</si>
  <si>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</si>
  <si>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</si>
  <si>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</si>
  <si>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</si>
  <si>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</si>
  <si>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</si>
  <si>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</si>
  <si>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</si>
  <si>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</si>
  <si>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</si>
  <si>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</si>
  <si>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</si>
  <si>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</si>
  <si>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</si>
  <si>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</si>
  <si>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</si>
  <si>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</si>
  <si>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</si>
  <si>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</si>
  <si>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</si>
  <si>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</si>
  <si>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</si>
  <si>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</si>
  <si>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</si>
  <si>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</si>
  <si>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</si>
  <si>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</si>
  <si>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</si>
  <si>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</si>
  <si>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</si>
  <si>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</si>
  <si>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</si>
  <si>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</si>
  <si>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</si>
  <si>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</si>
  <si>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</si>
  <si>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</si>
  <si>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</si>
  <si>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</si>
  <si>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</si>
  <si>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</si>
  <si>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</si>
  <si>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</si>
  <si>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</si>
  <si>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</si>
  <si>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</si>
  <si>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</si>
  <si>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</si>
  <si>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</si>
  <si>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</si>
  <si>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</si>
  <si>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</si>
  <si>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</si>
  <si>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</si>
  <si>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</si>
  <si>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</si>
  <si>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</si>
  <si>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</si>
  <si>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</si>
  <si>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</si>
  <si>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</si>
  <si>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</si>
  <si>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</si>
  <si>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</si>
  <si>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</si>
  <si>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</si>
  <si>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</si>
  <si>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</si>
  <si>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</si>
  <si>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</si>
  <si>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</si>
  <si>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</si>
  <si>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</si>
  <si>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</si>
  <si>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</si>
  <si>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</si>
  <si>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</si>
  <si>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</si>
  <si>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</si>
  <si>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</si>
  <si>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</si>
  <si>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</si>
  <si>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</si>
  <si>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</si>
  <si>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</si>
  <si>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</si>
  <si>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</si>
  <si>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</si>
  <si>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</si>
  <si>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</si>
  <si>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</si>
  <si>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</si>
  <si>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</si>
  <si>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</si>
  <si>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</si>
  <si>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</si>
  <si>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</si>
  <si>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</si>
  <si>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</si>
  <si>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</si>
  <si>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</si>
  <si>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</si>
  <si>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</si>
  <si>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</si>
  <si>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</si>
  <si>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</si>
  <si>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</si>
  <si>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</si>
  <si>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</si>
  <si>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</si>
  <si>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</si>
  <si>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</si>
  <si>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</si>
  <si>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</si>
  <si>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</si>
  <si>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</si>
  <si>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</si>
  <si>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</si>
  <si>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</si>
  <si>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</si>
  <si>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</si>
  <si>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</si>
  <si>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</si>
  <si>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</si>
  <si>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</si>
  <si>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</si>
  <si>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</si>
  <si>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</si>
  <si>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</si>
  <si>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</si>
  <si>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</si>
  <si>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</si>
  <si>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</si>
  <si>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</si>
  <si>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</si>
  <si>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</si>
  <si>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</si>
  <si>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</si>
  <si>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</si>
  <si>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</si>
  <si>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</si>
  <si>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</si>
  <si>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</si>
  <si>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</si>
  <si>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</si>
  <si>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</si>
  <si>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</si>
  <si>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</si>
  <si>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</si>
  <si>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</si>
  <si>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</si>
  <si>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</si>
  <si>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</si>
  <si>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</si>
  <si>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</si>
  <si>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</si>
  <si>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</si>
  <si>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</si>
  <si>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</si>
  <si>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</si>
  <si>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</si>
  <si>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</si>
  <si>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</si>
  <si>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</si>
  <si>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</si>
  <si>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</si>
  <si>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</si>
  <si>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</si>
  <si>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</si>
  <si>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</si>
  <si>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</si>
  <si>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</si>
  <si>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</si>
  <si>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</si>
  <si>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</si>
  <si>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</si>
  <si>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</si>
  <si>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</si>
  <si>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</si>
  <si>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</si>
  <si>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</si>
  <si>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</si>
  <si>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</si>
  <si>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</si>
  <si>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</si>
  <si>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</si>
  <si>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</si>
  <si>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</si>
  <si>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</si>
  <si>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</si>
  <si>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</si>
  <si>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</si>
  <si>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</si>
  <si>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</si>
  <si>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</si>
  <si>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</si>
  <si>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</si>
  <si>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</si>
  <si>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</si>
  <si>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</si>
  <si>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</si>
  <si>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</si>
  <si>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</si>
  <si>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</si>
  <si>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</si>
  <si>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</si>
  <si>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</si>
  <si>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</si>
  <si>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</si>
  <si>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</si>
  <si>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</si>
  <si>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</si>
  <si>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</si>
  <si>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</si>
  <si>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</si>
  <si>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</si>
  <si>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</si>
  <si>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</si>
  <si>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</si>
  <si>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</si>
  <si>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</si>
  <si>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</si>
  <si>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</si>
  <si>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</si>
  <si>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</si>
  <si>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</si>
  <si>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</si>
  <si>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</si>
  <si>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</si>
  <si>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</si>
  <si>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</si>
  <si>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</si>
  <si>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</si>
  <si>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</si>
  <si>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</si>
  <si>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</si>
  <si>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</si>
  <si>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</si>
  <si>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</si>
  <si>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</si>
  <si>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</si>
  <si>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</si>
  <si>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</si>
  <si>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</si>
  <si>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</si>
  <si>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</si>
  <si>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</si>
  <si>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</si>
  <si>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</si>
  <si>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</si>
  <si>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</si>
  <si>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</si>
  <si>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</si>
  <si>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</si>
  <si>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</si>
  <si>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</si>
  <si>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</si>
  <si>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</si>
  <si>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</si>
  <si>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</si>
  <si>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</si>
  <si>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</si>
  <si>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</si>
  <si>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</si>
  <si>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</si>
  <si>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</si>
  <si>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</si>
  <si>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</si>
  <si>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</si>
  <si>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</si>
  <si>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</si>
  <si>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</si>
  <si>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</si>
  <si>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</si>
  <si>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</si>
  <si>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</si>
  <si>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</si>
  <si>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</si>
  <si>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</si>
  <si>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</si>
  <si>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</si>
  <si>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</si>
  <si>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</si>
  <si>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</si>
  <si>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</si>
  <si>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</si>
  <si>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</si>
  <si>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</si>
  <si>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</si>
  <si>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</si>
  <si>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</si>
  <si>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</si>
  <si>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</si>
  <si>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</si>
  <si>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</si>
  <si>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</si>
  <si>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</si>
  <si>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</si>
  <si>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</si>
  <si>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</si>
  <si>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</si>
  <si>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</si>
  <si>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</si>
  <si>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</si>
  <si>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</si>
  <si>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</si>
  <si>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</si>
  <si>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</si>
  <si>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</si>
  <si>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</si>
  <si>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</si>
  <si>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</si>
  <si>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</si>
  <si>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</si>
  <si>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</si>
  <si>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</si>
  <si>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</si>
  <si>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</si>
  <si>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</si>
  <si>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</si>
  <si>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</si>
  <si>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</si>
  <si>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</si>
  <si>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</si>
  <si>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</si>
  <si>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</si>
  <si>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</si>
  <si>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</si>
  <si>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</si>
  <si>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</si>
  <si>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</si>
  <si>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</si>
  <si>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</si>
  <si>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</si>
  <si>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</si>
  <si>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</si>
  <si>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</si>
  <si>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</si>
  <si>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</si>
  <si>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</si>
  <si>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</si>
  <si>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</si>
  <si>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</si>
  <si>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</si>
  <si>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</si>
  <si>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</si>
  <si>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</si>
  <si>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</si>
  <si>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</si>
  <si>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</si>
  <si>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</si>
  <si>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</si>
  <si>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</si>
  <si>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</si>
  <si>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</si>
  <si>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</si>
  <si>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</si>
  <si>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</si>
  <si>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</si>
  <si>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</si>
  <si>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</si>
  <si>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</si>
  <si>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</si>
  <si>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</si>
  <si>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</si>
  <si>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</si>
  <si>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</si>
  <si>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</si>
  <si>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</si>
  <si>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</si>
  <si>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</si>
  <si>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</si>
  <si>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</si>
  <si>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</si>
  <si>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</si>
  <si>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</si>
  <si>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</si>
  <si>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</si>
  <si>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</si>
  <si>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</si>
  <si>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</si>
  <si>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</si>
  <si>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</si>
  <si>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</si>
  <si>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</si>
  <si>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</si>
  <si>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</si>
  <si>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</si>
  <si>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</si>
  <si>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</si>
  <si>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</si>
  <si>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</si>
  <si>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</si>
  <si>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</si>
  <si>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</si>
  <si>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</si>
  <si>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</si>
  <si>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</si>
  <si>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</si>
  <si>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</si>
  <si>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</si>
  <si>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</si>
  <si>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</si>
  <si>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</si>
  <si>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</si>
  <si>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</si>
  <si>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</si>
  <si>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</si>
  <si>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</si>
  <si>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</si>
  <si>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</si>
  <si>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</si>
  <si>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</si>
  <si>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</si>
  <si>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</si>
  <si>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</si>
  <si>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</si>
  <si>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</si>
  <si>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</si>
  <si>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</si>
  <si>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</si>
  <si>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</si>
  <si>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</si>
  <si>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</si>
  <si>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</si>
  <si>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</si>
  <si>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</si>
  <si>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</si>
  <si>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</si>
  <si>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</si>
  <si>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</si>
  <si>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</si>
  <si>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</si>
  <si>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</si>
  <si>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</si>
  <si>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</si>
  <si>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</si>
  <si>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</si>
  <si>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</si>
  <si>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</si>
  <si>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</si>
  <si>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</si>
  <si>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</si>
  <si>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</si>
  <si>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</si>
  <si>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</si>
  <si>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</si>
  <si>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</si>
  <si>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</si>
  <si>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</si>
  <si>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</si>
  <si>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</si>
  <si>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</si>
  <si>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</si>
  <si>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</si>
  <si>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</si>
  <si>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</si>
  <si>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</si>
  <si>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</si>
  <si>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</si>
  <si>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</si>
  <si>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</si>
  <si>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</si>
  <si>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</si>
  <si>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</si>
  <si>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</si>
  <si>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</si>
  <si>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</si>
  <si>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</si>
  <si>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</si>
  <si>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</si>
  <si>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</si>
  <si>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</si>
  <si>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</si>
  <si>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</si>
  <si>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</si>
  <si>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</si>
  <si>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</si>
  <si>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</si>
  <si>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</si>
  <si>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</si>
  <si>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</si>
  <si>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</si>
  <si>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</si>
  <si>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</si>
  <si>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</si>
  <si>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</si>
  <si>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</si>
  <si>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</si>
  <si>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</si>
  <si>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</si>
  <si>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</si>
  <si>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</si>
  <si>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</si>
  <si>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</si>
  <si>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</si>
  <si>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</si>
  <si>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</si>
  <si>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</si>
  <si>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</si>
  <si>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</si>
  <si>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</si>
  <si>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</si>
  <si>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</si>
  <si>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</si>
  <si>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</si>
  <si>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</si>
  <si>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</si>
  <si>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</si>
  <si>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</si>
  <si>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</si>
  <si>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</si>
  <si>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</si>
  <si>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</si>
  <si>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</si>
  <si>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</si>
  <si>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</si>
  <si>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</si>
  <si>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</si>
  <si>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</si>
  <si>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</si>
  <si>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</si>
  <si>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</si>
  <si>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</si>
  <si>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</si>
  <si>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</si>
  <si>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</si>
  <si>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</si>
  <si>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</si>
  <si>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</si>
  <si>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</si>
  <si>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</si>
  <si>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</si>
  <si>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</si>
  <si>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</si>
  <si>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</si>
  <si>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</si>
  <si>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</si>
  <si>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</si>
  <si>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</si>
  <si>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</si>
  <si>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</si>
  <si>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</si>
  <si>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</si>
  <si>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</si>
  <si>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</si>
  <si>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</si>
  <si>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</si>
  <si>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</si>
  <si>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</si>
  <si>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</si>
  <si>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</si>
  <si>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</si>
  <si>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</si>
  <si>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</si>
  <si>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</si>
  <si>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</si>
  <si>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</si>
  <si>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</si>
  <si>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</si>
  <si>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</si>
  <si>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</si>
  <si>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</si>
  <si>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</si>
  <si>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</si>
  <si>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</si>
  <si>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</si>
  <si>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</si>
  <si>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</si>
  <si>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</si>
  <si>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</si>
  <si>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</si>
  <si>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</si>
  <si>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</si>
  <si>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</si>
  <si>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</si>
  <si>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</si>
  <si>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</si>
  <si>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</si>
  <si>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</si>
  <si>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</si>
  <si>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</si>
  <si>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</si>
  <si>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</si>
  <si>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</si>
  <si>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</si>
  <si>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</si>
  <si>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</si>
  <si>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</si>
  <si>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</si>
  <si>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</si>
  <si>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</si>
  <si>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</si>
  <si>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</si>
  <si>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</si>
  <si>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</si>
  <si>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</si>
  <si>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</si>
  <si>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</si>
  <si>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</si>
  <si>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</si>
  <si>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</si>
  <si>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</si>
  <si>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</si>
  <si>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</si>
  <si>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</si>
  <si>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</si>
  <si>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</si>
  <si>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</si>
  <si>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</si>
  <si>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</si>
  <si>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</si>
  <si>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</si>
  <si>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</si>
  <si>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</si>
  <si>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</si>
  <si>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</si>
  <si>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</si>
  <si>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</si>
  <si>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</si>
  <si>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</si>
  <si>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</si>
  <si>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</si>
  <si>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</si>
  <si>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</si>
  <si>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</si>
  <si>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</si>
  <si>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</si>
  <si>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</si>
  <si>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</si>
  <si>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</si>
  <si>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</si>
  <si>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</si>
  <si>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</si>
  <si>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</si>
  <si>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</si>
  <si>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</si>
  <si>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</si>
  <si>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</si>
  <si>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</si>
  <si>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</si>
  <si>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</si>
  <si>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</si>
  <si>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</si>
  <si>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</si>
  <si>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</si>
  <si>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</si>
  <si>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</si>
  <si>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</si>
  <si>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</si>
  <si>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</si>
  <si>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</si>
  <si>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</si>
  <si>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</si>
  <si>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</si>
  <si>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</si>
  <si>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</si>
  <si>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</si>
  <si>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</si>
  <si>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</si>
  <si>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</si>
  <si>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</si>
  <si>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</si>
  <si>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</si>
  <si>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</si>
  <si>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</si>
  <si>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</si>
  <si>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</si>
  <si>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</si>
  <si>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</si>
  <si>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</si>
  <si>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</si>
  <si>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</si>
  <si>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</si>
  <si>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</si>
  <si>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</si>
  <si>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</si>
  <si>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</si>
  <si>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</si>
  <si>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</si>
  <si>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</si>
  <si>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</si>
  <si>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</si>
  <si>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</si>
  <si>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</si>
  <si>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</si>
  <si>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</si>
  <si>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</si>
  <si>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</si>
  <si>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</si>
  <si>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</si>
  <si>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</si>
  <si>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</si>
  <si>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</si>
  <si>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</si>
  <si>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</si>
  <si>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</si>
  <si>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</si>
  <si>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</si>
  <si>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</si>
  <si>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</si>
  <si>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</si>
  <si>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</si>
  <si>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</si>
  <si>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</si>
  <si>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</si>
  <si>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</si>
  <si>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</si>
  <si>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</si>
  <si>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</si>
  <si>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</si>
  <si>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</si>
  <si>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</si>
  <si>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</si>
  <si>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</si>
  <si>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</si>
  <si>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</si>
  <si>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</si>
  <si>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</si>
  <si>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</si>
  <si>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</si>
  <si>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</si>
  <si>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</si>
  <si>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</si>
  <si>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</si>
  <si>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</si>
  <si>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</si>
  <si>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</si>
  <si>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</si>
  <si>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</si>
  <si>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</si>
  <si>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</si>
  <si>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</si>
  <si>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</si>
  <si>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</si>
  <si>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</si>
  <si>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</si>
  <si>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</si>
  <si>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</si>
  <si>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</si>
  <si>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</si>
  <si>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</si>
  <si>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</si>
  <si>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</si>
  <si>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</si>
  <si>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</si>
  <si>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</si>
  <si>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</si>
  <si>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</si>
  <si>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</si>
  <si>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</si>
  <si>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</si>
  <si>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</si>
  <si>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</si>
  <si>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</si>
  <si>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</si>
  <si>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</si>
  <si>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</si>
  <si>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</si>
  <si>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</si>
  <si>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</si>
  <si>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</si>
  <si>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</si>
  <si>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</si>
  <si>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</si>
  <si>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</si>
  <si>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</si>
  <si>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</si>
  <si>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</si>
  <si>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</si>
  <si>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</si>
  <si>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</si>
  <si>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</si>
  <si>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</si>
  <si>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</si>
  <si>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</si>
  <si>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</si>
  <si>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</si>
  <si>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</si>
  <si>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</si>
  <si>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</si>
  <si>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</si>
  <si>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</si>
  <si>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</si>
  <si>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</si>
  <si>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</si>
  <si>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</si>
  <si>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</si>
  <si>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</si>
  <si>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</si>
  <si>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</si>
  <si>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</si>
  <si>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</si>
  <si>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</si>
  <si>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</si>
  <si>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</si>
  <si>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</si>
  <si>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</si>
  <si>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</si>
  <si>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</si>
  <si>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</si>
  <si>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</si>
  <si>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</si>
  <si>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</si>
  <si>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</si>
  <si>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</si>
  <si>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</si>
  <si>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</si>
  <si>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</si>
  <si>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</si>
  <si>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</si>
  <si>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</si>
  <si>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</si>
  <si>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</si>
  <si>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</si>
  <si>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</si>
  <si>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</si>
  <si>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</si>
  <si>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</si>
  <si>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</si>
  <si>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</si>
  <si>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</si>
  <si>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</si>
  <si>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</si>
  <si>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</si>
  <si>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</si>
  <si>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</si>
  <si>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</si>
  <si>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</si>
  <si>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</si>
  <si>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</si>
  <si>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</si>
  <si>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</si>
  <si>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</si>
  <si>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</si>
  <si>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</si>
  <si>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</si>
  <si>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</si>
  <si>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</si>
  <si>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</si>
  <si>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</si>
  <si>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</si>
  <si>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</si>
  <si>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</si>
  <si>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</si>
  <si>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</si>
  <si>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</si>
  <si>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</si>
  <si>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</si>
  <si>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</si>
  <si>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</si>
  <si>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</si>
  <si>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</si>
  <si>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</si>
  <si>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</si>
  <si>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</si>
  <si>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</si>
  <si>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</si>
  <si>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</si>
  <si>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</si>
  <si>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</si>
  <si>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</si>
  <si>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</si>
  <si>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</si>
  <si>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</si>
  <si>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</si>
  <si>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</si>
  <si>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</si>
  <si>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</si>
  <si>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</si>
  <si>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</si>
  <si>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</si>
  <si>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</si>
  <si>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</si>
  <si>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</si>
  <si>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</si>
  <si>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</si>
  <si>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</si>
  <si>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</si>
  <si>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</si>
  <si>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</si>
  <si>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</si>
  <si>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</si>
  <si>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</si>
  <si>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</si>
  <si>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</si>
  <si>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</si>
  <si>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</si>
  <si>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</si>
  <si>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</si>
  <si>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</si>
  <si>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</si>
  <si>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</si>
  <si>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</si>
  <si>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</si>
  <si>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</si>
  <si>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</si>
  <si>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</si>
  <si>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</si>
  <si>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</si>
  <si>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</si>
  <si>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</si>
  <si>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</si>
  <si>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</si>
  <si>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</si>
  <si>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</si>
  <si>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</si>
  <si>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</si>
  <si>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</si>
  <si>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</si>
  <si>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</si>
  <si>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</si>
  <si>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</si>
  <si>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</si>
  <si>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</si>
  <si>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</si>
  <si>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</si>
  <si>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</si>
  <si>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</si>
  <si>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</si>
  <si>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</si>
  <si>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</si>
  <si>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</si>
  <si>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</si>
  <si>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</si>
  <si>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</si>
  <si>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</si>
  <si>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</si>
  <si>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</si>
  <si>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</si>
  <si>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</si>
  <si>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</si>
  <si>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</si>
  <si>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</si>
  <si>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</si>
  <si>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</si>
  <si>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</si>
  <si>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</si>
  <si>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</si>
  <si>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</si>
  <si>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</si>
  <si>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</si>
  <si>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</si>
  <si>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</si>
  <si>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</si>
  <si>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</si>
  <si>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</si>
  <si>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</si>
  <si>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</si>
  <si>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</si>
  <si>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</si>
  <si>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</si>
  <si>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</si>
  <si>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</si>
  <si>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</si>
  <si>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</si>
  <si>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</si>
  <si>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</si>
  <si>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</si>
  <si>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</si>
  <si>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</si>
  <si>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</si>
  <si>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</si>
  <si>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</si>
  <si>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</si>
  <si>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</si>
  <si>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</si>
  <si>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</si>
  <si>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</si>
  <si>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</si>
  <si>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</si>
  <si>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</si>
  <si>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</si>
  <si>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</si>
  <si>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</si>
  <si>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</si>
  <si>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</si>
  <si>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</si>
  <si>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</si>
  <si>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</si>
  <si>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</si>
  <si>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</si>
  <si>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</si>
  <si>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</si>
  <si>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</si>
  <si>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</si>
  <si>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</si>
  <si>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</si>
  <si>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</si>
  <si>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</si>
  <si>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</si>
  <si>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</si>
  <si>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</si>
  <si>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</si>
  <si>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</si>
  <si>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</si>
  <si>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</si>
  <si>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</si>
  <si>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</si>
  <si>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</si>
  <si>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</si>
  <si>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</si>
  <si>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</si>
  <si>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</si>
  <si>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</si>
  <si>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</si>
  <si>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</si>
  <si>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</si>
  <si>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</si>
  <si>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</si>
  <si>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</si>
  <si>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</si>
  <si>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</si>
  <si>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</si>
  <si>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</si>
  <si>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</si>
  <si>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</si>
  <si>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</si>
  <si>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</si>
  <si>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</si>
  <si>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</si>
  <si>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</si>
  <si>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</si>
  <si>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</si>
  <si>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</si>
  <si>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</si>
  <si>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</si>
  <si>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</si>
  <si>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</si>
  <si>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</si>
  <si>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</si>
  <si>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</si>
  <si>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</si>
  <si>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</si>
  <si>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</si>
  <si>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</si>
  <si>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</si>
  <si>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</si>
  <si>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</si>
  <si>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</si>
  <si>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</si>
  <si>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</si>
  <si>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</si>
  <si>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</si>
  <si>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</si>
  <si>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</si>
  <si>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</si>
  <si>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</si>
  <si>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</si>
  <si>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</si>
  <si>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</si>
  <si>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</si>
  <si>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</si>
  <si>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</si>
  <si>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</si>
  <si>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</si>
  <si>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</si>
  <si>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</si>
  <si>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</si>
  <si>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</si>
  <si>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</si>
  <si>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</si>
  <si>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</si>
  <si>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</si>
  <si>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</si>
  <si>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</si>
  <si>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</si>
  <si>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</si>
  <si>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</si>
  <si>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</si>
  <si>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</si>
  <si>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</si>
  <si>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</si>
  <si>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</si>
  <si>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</si>
  <si>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</si>
  <si>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</si>
  <si>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</si>
  <si>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</si>
  <si>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</si>
  <si>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</si>
  <si>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</si>
  <si>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</si>
  <si>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</si>
  <si>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</si>
  <si>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</si>
  <si>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</si>
  <si>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</si>
  <si>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</si>
  <si>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</si>
  <si>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</si>
  <si>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</si>
  <si>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</si>
  <si>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</si>
  <si>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</si>
  <si>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</si>
  <si>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</si>
  <si>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</si>
  <si>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</si>
  <si>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</si>
  <si>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</si>
  <si>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</si>
  <si>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</si>
  <si>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</si>
  <si>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</si>
  <si>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</si>
  <si>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</si>
  <si>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</si>
  <si>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</si>
  <si>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</si>
  <si>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</si>
  <si>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</si>
  <si>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</si>
  <si>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</si>
  <si>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</si>
  <si>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</si>
  <si>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</si>
  <si>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</si>
  <si>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</si>
  <si>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</si>
  <si>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</si>
  <si>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</si>
  <si>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</si>
  <si>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</si>
  <si>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</si>
  <si>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</si>
  <si>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</si>
  <si>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</si>
  <si>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</si>
  <si>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</si>
  <si>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</si>
  <si>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</si>
  <si>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</si>
  <si>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</si>
  <si>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</si>
  <si>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</si>
  <si>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</si>
  <si>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</si>
  <si>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</si>
  <si>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</si>
  <si>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</si>
  <si>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</si>
  <si>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</si>
  <si>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</si>
  <si>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</si>
  <si>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</si>
  <si>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</si>
  <si>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</si>
  <si>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</si>
  <si>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</si>
  <si>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</si>
  <si>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</si>
  <si>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</si>
  <si>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</si>
  <si>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</si>
  <si>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</si>
  <si>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</si>
  <si>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</si>
  <si>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</si>
  <si>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</si>
  <si>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</si>
  <si>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</si>
  <si>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</si>
  <si>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</si>
  <si>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</si>
  <si>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</si>
  <si>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</si>
  <si>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</si>
  <si>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</si>
  <si>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</si>
  <si>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</si>
  <si>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</si>
  <si>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</si>
  <si>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</si>
  <si>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</si>
  <si>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</si>
  <si>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</si>
  <si>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</si>
  <si>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</si>
  <si>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</si>
  <si>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</si>
  <si>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</si>
  <si>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</si>
  <si>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</si>
  <si>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</si>
  <si>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</si>
  <si>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</si>
  <si>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</si>
  <si>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</si>
  <si>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</si>
  <si>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</si>
  <si>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</si>
  <si>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</si>
  <si>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</si>
  <si>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</si>
  <si>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</si>
  <si>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</si>
  <si>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</si>
  <si>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</si>
  <si>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</si>
  <si>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</si>
  <si>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</si>
  <si>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</si>
  <si>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</si>
  <si>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</si>
  <si>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</si>
  <si>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</si>
  <si>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</si>
  <si>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</si>
  <si>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</si>
  <si>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</si>
  <si>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</si>
  <si>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</si>
  <si>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</si>
  <si>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</si>
  <si>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</si>
  <si>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</si>
  <si>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</si>
  <si>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</si>
  <si>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</si>
  <si>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</si>
  <si>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</si>
  <si>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</si>
  <si>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</si>
  <si>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</si>
  <si>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</si>
  <si>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</si>
  <si>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</si>
  <si>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</si>
  <si>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</si>
  <si>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</si>
  <si>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</si>
  <si>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</si>
  <si>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</si>
  <si>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</si>
  <si>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</si>
  <si>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</si>
  <si>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</si>
  <si>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</si>
  <si>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</si>
  <si>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</si>
  <si>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</si>
  <si>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</si>
  <si>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</si>
  <si>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</si>
  <si>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</si>
  <si>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</si>
  <si>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</si>
  <si>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</si>
  <si>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</si>
  <si>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</si>
  <si>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</si>
  <si>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</si>
  <si>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</si>
  <si>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</si>
  <si>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</si>
  <si>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</si>
  <si>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</si>
  <si>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</si>
  <si>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</si>
  <si>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</si>
  <si>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</si>
  <si>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</si>
  <si>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</si>
  <si>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</si>
  <si>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</si>
  <si>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</si>
  <si>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</si>
  <si>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</si>
  <si>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</si>
  <si>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</si>
  <si>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</si>
  <si>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</si>
  <si>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</si>
  <si>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</si>
  <si>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</si>
  <si>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</si>
  <si>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</si>
  <si>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</si>
  <si>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</si>
  <si>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</si>
  <si>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</si>
  <si>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</si>
  <si>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</si>
  <si>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20/01/2023</t>
  </si>
  <si>
    <t>Cut-off Date: 31/12/2022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</si>
</sst>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2260</v>
      </c>
      <c r="F6" s="330"/>
      <c r="G6" s="330"/>
      <c r="H6" s="7"/>
      <c r="I6" s="7"/>
      <c r="J6" s="8"/>
    </row>
    <row r="7" ht="25.5">
      <c r="B7" s="6"/>
      <c r="C7" s="7"/>
      <c r="D7" s="7"/>
      <c r="E7" s="7"/>
      <c r="F7" s="11" t="s">
        <v>2588</v>
      </c>
      <c r="G7" s="7"/>
      <c r="H7" s="7"/>
      <c r="I7" s="7"/>
      <c r="J7" s="8"/>
    </row>
    <row r="8" ht="25.5">
      <c r="B8" s="6"/>
      <c r="C8" s="7"/>
      <c r="D8" s="7"/>
      <c r="E8" s="7"/>
      <c r="F8" s="11" t="s">
        <v>2589</v>
      </c>
      <c r="G8" s="7"/>
      <c r="H8" s="7"/>
      <c r="I8" s="7"/>
      <c r="J8" s="8"/>
    </row>
    <row r="9" ht="21">
      <c r="B9" s="6"/>
      <c r="C9" s="7"/>
      <c r="D9" s="7"/>
      <c r="E9" s="7"/>
      <c r="F9" s="12" t="s">
        <v>2732</v>
      </c>
      <c r="G9" s="7"/>
      <c r="H9" s="7"/>
      <c r="I9" s="7"/>
      <c r="J9" s="8"/>
    </row>
    <row r="10" ht="21">
      <c r="B10" s="6"/>
      <c r="C10" s="7"/>
      <c r="D10" s="7"/>
      <c r="E10" s="7"/>
      <c r="F10" s="12" t="s">
        <v>2733</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1480</v>
      </c>
      <c r="E38" s="332"/>
      <c r="F38" s="332"/>
      <c r="G38" s="332"/>
      <c r="H38" s="332"/>
      <c r="I38" s="7"/>
      <c r="J38" s="8"/>
    </row>
    <row r="39">
      <c r="B39" s="6"/>
      <c r="C39" s="7"/>
      <c r="D39" s="104"/>
      <c r="E39" s="104"/>
      <c r="F39" s="104"/>
      <c r="G39" s="104"/>
      <c r="H39" s="104"/>
      <c r="I39" s="7"/>
      <c r="J39" s="8"/>
    </row>
    <row r="40" s="220" customFormat="1">
      <c r="A40" s="2"/>
      <c r="B40" s="6"/>
      <c r="C40" s="7"/>
      <c r="D40" s="328" t="s">
        <v>2158</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2245</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1481</v>
      </c>
      <c r="B1" s="149"/>
      <c r="C1" s="24"/>
      <c r="D1" s="24"/>
      <c r="E1" s="24"/>
      <c r="F1" s="306" t="s">
        <v>2261</v>
      </c>
      <c r="H1" s="24"/>
      <c r="I1" s="149"/>
      <c r="J1" s="24"/>
      <c r="K1" s="24"/>
      <c r="L1" s="24"/>
      <c r="M1" s="24"/>
    </row>
    <row r="2" ht="14.65" thickBot="1">
      <c r="A2" s="24"/>
      <c r="B2" s="25"/>
      <c r="C2" s="25"/>
      <c r="D2" s="24"/>
      <c r="E2" s="24"/>
      <c r="F2" s="24"/>
      <c r="H2" s="24"/>
      <c r="L2" s="24"/>
      <c r="M2" s="24"/>
    </row>
    <row r="3" ht="18.4" thickBot="1">
      <c r="A3" s="27"/>
      <c r="B3" s="28" t="s">
        <v>23</v>
      </c>
      <c r="C3" s="29" t="s">
        <v>2587</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44926</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28.5">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21498.743502830002</v>
      </c>
      <c r="F38" s="43"/>
      <c r="H38" s="24"/>
      <c r="L38" s="24"/>
      <c r="M38" s="24"/>
    </row>
    <row r="39">
      <c r="A39" s="26" t="s">
        <v>66</v>
      </c>
      <c r="B39" s="43" t="s">
        <v>67</v>
      </c>
      <c r="C39" s="263">
        <v>17767.27198946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0.21001938370637907</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21331.21542321</v>
      </c>
      <c r="E53" s="51"/>
      <c r="F53" s="159">
        <f>IF($C$58=0,"",IF(C53="[for completion]","",C53/$C$58))</f>
        <v>0.9922075408919621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167.52807962</v>
      </c>
      <c r="E56" s="51"/>
      <c r="F56" s="167">
        <f>IF($C$58=0,"",IF(C56="[for completion]","",C56/$C$58))</f>
        <v>0.007792459108037981</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21498.74350283</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14.07382527</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15.653183</v>
      </c>
      <c r="D70" s="152" t="s">
        <v>1187</v>
      </c>
      <c r="E70" s="22"/>
      <c r="F70" s="159">
        <f>IF($C$77=0,"",IF(C70="[for completion]","",C70/$C$77))</f>
        <v>0.0007338158043629954</v>
      </c>
      <c r="G70" s="159" t="str">
        <f>IF($D$66="ND2","ND2",IF(OR(D70="ND2",D70=""),"",D70/$D$77))</f>
        <v>ND2</v>
      </c>
      <c r="H70" s="24"/>
      <c r="L70" s="24"/>
      <c r="M70" s="24"/>
      <c r="N70" s="56"/>
    </row>
    <row r="71">
      <c r="A71" s="26" t="s">
        <v>114</v>
      </c>
      <c r="B71" s="142" t="s">
        <v>1502</v>
      </c>
      <c r="C71" s="152">
        <v>44.929221</v>
      </c>
      <c r="D71" s="152" t="s">
        <v>1187</v>
      </c>
      <c r="E71" s="22"/>
      <c r="F71" s="159">
        <f>IF($C$77=0,"",IF(C71="[for completion]","",C71/$C$77))</f>
        <v>0.0021062663387707015</v>
      </c>
      <c r="G71" s="159" t="str">
        <f>IF($D$66="ND2","ND2",IF(OR(D71="ND2",D71=""),"",D71/$D$77))</f>
        <v>ND2</v>
      </c>
      <c r="H71" s="24"/>
      <c r="L71" s="24"/>
      <c r="M71" s="24"/>
      <c r="N71" s="56"/>
    </row>
    <row r="72">
      <c r="A72" s="26" t="s">
        <v>115</v>
      </c>
      <c r="B72" s="141" t="s">
        <v>1503</v>
      </c>
      <c r="C72" s="152">
        <v>56.895872</v>
      </c>
      <c r="D72" s="152" t="s">
        <v>1187</v>
      </c>
      <c r="E72" s="22"/>
      <c r="F72" s="159">
        <f>IF($C$77=0,"",IF(C72="[for completion]","",C72/$C$77))</f>
        <v>0.0026672587982018757</v>
      </c>
      <c r="G72" s="159" t="str">
        <f>IF($D$66="ND2","ND2",IF(OR(D72="ND2",D72=""),"",D72/$D$77))</f>
        <v>ND2</v>
      </c>
      <c r="H72" s="24"/>
      <c r="L72" s="24"/>
      <c r="M72" s="24"/>
      <c r="N72" s="56"/>
    </row>
    <row r="73">
      <c r="A73" s="26" t="s">
        <v>116</v>
      </c>
      <c r="B73" s="141" t="s">
        <v>1504</v>
      </c>
      <c r="C73" s="152">
        <v>103.523402</v>
      </c>
      <c r="D73" s="152" t="s">
        <v>1187</v>
      </c>
      <c r="E73" s="22"/>
      <c r="F73" s="159">
        <f>IF($C$77=0,"",IF(C73="[for completion]","",C73/$C$77))</f>
        <v>0.004853141275421346</v>
      </c>
      <c r="G73" s="159" t="str">
        <f>IF($D$66="ND2","ND2",IF(OR(D73="ND2",D73=""),"",D73/$D$77))</f>
        <v>ND2</v>
      </c>
      <c r="H73" s="24"/>
      <c r="L73" s="24"/>
      <c r="M73" s="24"/>
      <c r="N73" s="56"/>
    </row>
    <row r="74">
      <c r="A74" s="26" t="s">
        <v>117</v>
      </c>
      <c r="B74" s="141" t="s">
        <v>1505</v>
      </c>
      <c r="C74" s="152">
        <v>165.446175</v>
      </c>
      <c r="D74" s="152" t="s">
        <v>1187</v>
      </c>
      <c r="E74" s="22"/>
      <c r="F74" s="159">
        <f>IF($C$77=0,"",IF(C74="[for completion]","",C74/$C$77))</f>
        <v>0.0077560594536207695</v>
      </c>
      <c r="G74" s="159" t="str">
        <f>IF($D$66="ND2","ND2",IF(OR(D74="ND2",D74=""),"",D74/$D$77))</f>
        <v>ND2</v>
      </c>
      <c r="H74" s="24"/>
      <c r="L74" s="24"/>
      <c r="M74" s="24"/>
      <c r="N74" s="56"/>
    </row>
    <row r="75">
      <c r="A75" s="26" t="s">
        <v>118</v>
      </c>
      <c r="B75" s="141" t="s">
        <v>1506</v>
      </c>
      <c r="C75" s="152">
        <v>1841.479539</v>
      </c>
      <c r="D75" s="152" t="s">
        <v>1187</v>
      </c>
      <c r="E75" s="22"/>
      <c r="F75" s="159">
        <f>IF($C$77=0,"",IF(C75="[for completion]","",C75/$C$77))</f>
        <v>0.08632792379219505</v>
      </c>
      <c r="G75" s="159" t="str">
        <f>IF($D$66="ND2","ND2",IF(OR(D75="ND2",D75=""),"",D75/$D$77))</f>
        <v>ND2</v>
      </c>
      <c r="H75" s="24"/>
      <c r="L75" s="24"/>
      <c r="M75" s="24"/>
      <c r="N75" s="56"/>
    </row>
    <row r="76">
      <c r="A76" s="26" t="s">
        <v>119</v>
      </c>
      <c r="B76" s="141" t="s">
        <v>1507</v>
      </c>
      <c r="C76" s="152">
        <v>19103.288026</v>
      </c>
      <c r="D76" s="152" t="s">
        <v>1187</v>
      </c>
      <c r="E76" s="22"/>
      <c r="F76" s="159">
        <f>IF($C$77=0,"",IF(C76="[for completion]","",C76/$C$77))</f>
        <v>0.8955555345374272</v>
      </c>
      <c r="G76" s="159" t="str">
        <f>IF($D$66="ND2","ND2",IF(OR(D76="ND2",D76=""),"",D76/$D$77))</f>
        <v>ND2</v>
      </c>
      <c r="H76" s="24"/>
      <c r="L76" s="24"/>
      <c r="M76" s="24"/>
      <c r="N76" s="56"/>
    </row>
    <row r="77">
      <c r="A77" s="26" t="s">
        <v>120</v>
      </c>
      <c r="B77" s="60" t="s">
        <v>99</v>
      </c>
      <c r="C77" s="154">
        <f>SUM(C70:C76)</f>
        <v>21331.215418</v>
      </c>
      <c r="D77" s="154">
        <f>SUM(D70:D76)</f>
        <v>0</v>
      </c>
      <c r="E77" s="43"/>
      <c r="F77" s="160">
        <f>SUM(F70:F76)</f>
        <v>0.9999999999999999</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4.038204</v>
      </c>
      <c r="D79" s="154" t="s">
        <v>1187</v>
      </c>
      <c r="E79" s="43"/>
      <c r="F79" s="159">
        <f>IF($C$77=0,"",IF(C79="","",C79/$C$77))</f>
        <v>0.00018930960664306204</v>
      </c>
      <c r="G79" s="159" t="str">
        <f>IF($D$66="ND2","ND2",IF(OR(D79="ND2",D79=""),"",D79/$D$77))</f>
        <v>ND2</v>
      </c>
      <c r="H79" s="24"/>
      <c r="L79" s="24"/>
      <c r="M79" s="24"/>
      <c r="N79" s="56"/>
    </row>
    <row r="80" outlineLevel="1">
      <c r="A80" s="26" t="s">
        <v>125</v>
      </c>
      <c r="B80" s="61" t="s">
        <v>126</v>
      </c>
      <c r="C80" s="154">
        <v>11.614979</v>
      </c>
      <c r="D80" s="154" t="s">
        <v>1187</v>
      </c>
      <c r="E80" s="43"/>
      <c r="F80" s="159">
        <f>IF($C$77=0,"",IF(C80="","",C80/$C$77))</f>
        <v>0.0005445061977199335</v>
      </c>
      <c r="G80" s="159" t="str">
        <f>IF($D$66="ND2","ND2",IF(OR(D80="ND2",D80=""),"",D80/$D$77))</f>
        <v>ND2</v>
      </c>
      <c r="H80" s="24"/>
      <c r="L80" s="24"/>
      <c r="M80" s="24"/>
      <c r="N80" s="56"/>
    </row>
    <row r="81" outlineLevel="1">
      <c r="A81" s="26" t="s">
        <v>127</v>
      </c>
      <c r="B81" s="61" t="s">
        <v>128</v>
      </c>
      <c r="C81" s="154">
        <v>19.258668</v>
      </c>
      <c r="D81" s="154" t="s">
        <v>1187</v>
      </c>
      <c r="E81" s="43"/>
      <c r="F81" s="159">
        <f>IF($C$77=0,"",IF(C81="","",C81/$C$77))</f>
        <v>0.000902839693970222</v>
      </c>
      <c r="G81" s="159" t="str">
        <f>IF($D$66="ND2","ND2",IF(OR(D81="ND2",D81=""),"",D81/$D$77))</f>
        <v>ND2</v>
      </c>
      <c r="H81" s="24"/>
      <c r="L81" s="24"/>
      <c r="M81" s="24"/>
      <c r="N81" s="56"/>
    </row>
    <row r="82" outlineLevel="1">
      <c r="A82" s="26" t="s">
        <v>129</v>
      </c>
      <c r="B82" s="61" t="s">
        <v>130</v>
      </c>
      <c r="C82" s="154">
        <v>25.670552</v>
      </c>
      <c r="D82" s="154" t="s">
        <v>1187</v>
      </c>
      <c r="E82" s="43"/>
      <c r="F82" s="159">
        <f>IF($C$77=0,"",IF(C82="","",C82/$C$77))</f>
        <v>0.0012034265979208255</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5.3742</v>
      </c>
      <c r="D89" s="156">
        <v>6.134</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1521</v>
      </c>
      <c r="D93" s="152" t="s">
        <v>1187</v>
      </c>
      <c r="E93" s="22"/>
      <c r="F93" s="159">
        <f>IF($C$100=0,"",IF(C93="[for completion]","",IF(C93="","",C93/$C$100)))</f>
        <v>0.08560683984354402</v>
      </c>
      <c r="G93" s="159" t="str">
        <f>IF($D$100=0,"",IF(D93="[Mark as ND1 if not relevant]","",IF(D93="","",D93/$D$100)))</f>
        <v/>
      </c>
      <c r="H93" s="24"/>
      <c r="L93" s="24"/>
      <c r="M93" s="24"/>
      <c r="N93" s="56"/>
    </row>
    <row r="94">
      <c r="A94" s="26" t="s">
        <v>142</v>
      </c>
      <c r="B94" s="142" t="s">
        <v>1502</v>
      </c>
      <c r="C94" s="152">
        <v>2094.5</v>
      </c>
      <c r="D94" s="152" t="s">
        <v>1187</v>
      </c>
      <c r="E94" s="22"/>
      <c r="F94" s="159">
        <f>IF($C$100=0,"",IF(C94="[for completion]","",IF(C94="","",C94/$C$100)))</f>
        <v>0.1178852899752156</v>
      </c>
      <c r="G94" s="159" t="str">
        <f>IF($D$100=0,"",IF(D94="[Mark as ND1 if not relevant]","",IF(D94="","",D94/$D$100)))</f>
        <v/>
      </c>
      <c r="H94" s="24"/>
      <c r="L94" s="24"/>
      <c r="M94" s="24"/>
      <c r="N94" s="56"/>
    </row>
    <row r="95">
      <c r="A95" s="26" t="s">
        <v>143</v>
      </c>
      <c r="B95" s="142" t="s">
        <v>1503</v>
      </c>
      <c r="C95" s="152">
        <v>2260.5</v>
      </c>
      <c r="D95" s="152" t="s">
        <v>1187</v>
      </c>
      <c r="E95" s="22"/>
      <c r="F95" s="159">
        <f>IF($C$100=0,"",IF(C95="[for completion]","",IF(C95="","",C95/$C$100)))</f>
        <v>0.12722831128621384</v>
      </c>
      <c r="G95" s="159" t="str">
        <f>IF($D$100=0,"",IF(D95="[Mark as ND1 if not relevant]","",IF(D95="","",D95/$D$100)))</f>
        <v/>
      </c>
      <c r="H95" s="24"/>
      <c r="L95" s="24"/>
      <c r="M95" s="24"/>
      <c r="N95" s="56"/>
    </row>
    <row r="96">
      <c r="A96" s="26" t="s">
        <v>144</v>
      </c>
      <c r="B96" s="142" t="s">
        <v>1504</v>
      </c>
      <c r="C96" s="152">
        <v>633.9795</v>
      </c>
      <c r="D96" s="152" t="s">
        <v>1187</v>
      </c>
      <c r="E96" s="22"/>
      <c r="F96" s="159">
        <f>IF($C$100=0,"",IF(C96="[for completion]","",IF(C96="","",C96/$C$100)))</f>
        <v>0.035682433609855436</v>
      </c>
      <c r="G96" s="159" t="str">
        <f>IF($D$100=0,"",IF(D96="[Mark as ND1 if not relevant]","",IF(D96="","",D96/$D$100)))</f>
        <v/>
      </c>
      <c r="H96" s="24"/>
      <c r="L96" s="24"/>
      <c r="M96" s="24"/>
      <c r="N96" s="56"/>
    </row>
    <row r="97">
      <c r="A97" s="26" t="s">
        <v>145</v>
      </c>
      <c r="B97" s="142" t="s">
        <v>1505</v>
      </c>
      <c r="C97" s="152">
        <v>2012.6668</v>
      </c>
      <c r="D97" s="152" t="s">
        <v>1187</v>
      </c>
      <c r="E97" s="22"/>
      <c r="F97" s="159">
        <f>IF($C$100=0,"",IF(C97="[for completion]","",IF(C97="","",C97/$C$100)))</f>
        <v>0.11327945062854584</v>
      </c>
      <c r="G97" s="159" t="str">
        <f>IF($D$100=0,"",IF(D97="[Mark as ND1 if not relevant]","",IF(D97="","",D97/$D$100)))</f>
        <v/>
      </c>
      <c r="H97" s="24"/>
      <c r="L97" s="24"/>
      <c r="M97" s="24"/>
    </row>
    <row r="98">
      <c r="A98" s="26" t="s">
        <v>146</v>
      </c>
      <c r="B98" s="142" t="s">
        <v>1506</v>
      </c>
      <c r="C98" s="152">
        <v>7719.6256</v>
      </c>
      <c r="D98" s="152" t="s">
        <v>1187</v>
      </c>
      <c r="E98" s="22"/>
      <c r="F98" s="159">
        <f>IF($C$100=0,"",IF(C98="[for completion]","",IF(C98="","",C98/$C$100)))</f>
        <v>0.43448570176944273</v>
      </c>
      <c r="G98" s="159" t="str">
        <f>IF($D$100=0,"",IF(D98="[Mark as ND1 if not relevant]","",IF(D98="","",D98/$D$100)))</f>
        <v/>
      </c>
      <c r="H98" s="24"/>
      <c r="L98" s="24"/>
      <c r="M98" s="24"/>
    </row>
    <row r="99">
      <c r="A99" s="26" t="s">
        <v>147</v>
      </c>
      <c r="B99" s="142" t="s">
        <v>1507</v>
      </c>
      <c r="C99" s="152">
        <v>1525</v>
      </c>
      <c r="D99" s="152" t="s">
        <v>1187</v>
      </c>
      <c r="E99" s="22"/>
      <c r="F99" s="159">
        <f>IF($C$100=0,"",IF(C99="[for completion]","",IF(C99="","",C99/$C$100)))</f>
        <v>0.08583197288718253</v>
      </c>
      <c r="G99" s="159" t="str">
        <f>IF($D$100=0,"",IF(D99="[Mark as ND1 if not relevant]","",IF(D99="","",D99/$D$100)))</f>
        <v/>
      </c>
      <c r="H99" s="24"/>
      <c r="L99" s="24"/>
      <c r="M99" s="24"/>
    </row>
    <row r="100">
      <c r="A100" s="26" t="s">
        <v>148</v>
      </c>
      <c r="B100" s="60" t="s">
        <v>99</v>
      </c>
      <c r="C100" s="154">
        <f>SUM(C93:C99)</f>
        <v>17767.2719</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1416</v>
      </c>
      <c r="D102" s="154" t="s">
        <v>1187</v>
      </c>
      <c r="E102" s="43"/>
      <c r="F102" s="159">
        <f>IF($C$100=0,"",IF(C102="","",IF(C102="","",C102/$C$100)))</f>
        <v>0.07969709744803309</v>
      </c>
      <c r="G102" s="159" t="str">
        <f>IF($D$100=0,"",IF(D102="","",IF(D102="","",D102/$D$100)))</f>
        <v/>
      </c>
      <c r="H102" s="24"/>
      <c r="L102" s="24"/>
      <c r="M102" s="24"/>
    </row>
    <row r="103" outlineLevel="1">
      <c r="A103" s="26" t="s">
        <v>151</v>
      </c>
      <c r="B103" s="61" t="s">
        <v>126</v>
      </c>
      <c r="C103" s="154">
        <v>105</v>
      </c>
      <c r="D103" s="154" t="s">
        <v>1187</v>
      </c>
      <c r="E103" s="43"/>
      <c r="F103" s="159">
        <f>IF($C$100=0,"",IF(C103="","",IF(C103="","",C103/$C$100)))</f>
        <v>0.005909742395510929</v>
      </c>
      <c r="G103" s="159" t="str">
        <f>IF($D$100=0,"",IF(D103="","",IF(D103="","",D103/$D$100)))</f>
        <v/>
      </c>
      <c r="H103" s="24"/>
      <c r="L103" s="24"/>
      <c r="M103" s="24"/>
    </row>
    <row r="104" outlineLevel="1">
      <c r="A104" s="26" t="s">
        <v>152</v>
      </c>
      <c r="B104" s="61" t="s">
        <v>128</v>
      </c>
      <c r="C104" s="154">
        <v>1727.5</v>
      </c>
      <c r="D104" s="154" t="s">
        <v>1187</v>
      </c>
      <c r="E104" s="43"/>
      <c r="F104" s="159">
        <f>IF($C$100=0,"",IF(C104="","",IF(C104="","",C104/$C$100)))</f>
        <v>0.09722933322138218</v>
      </c>
      <c r="G104" s="159" t="str">
        <f>IF($D$100=0,"",IF(D104="","",IF(D104="","",D104/$D$100)))</f>
        <v/>
      </c>
      <c r="H104" s="24"/>
      <c r="L104" s="24"/>
      <c r="M104" s="24"/>
    </row>
    <row r="105" outlineLevel="1">
      <c r="A105" s="26" t="s">
        <v>153</v>
      </c>
      <c r="B105" s="61" t="s">
        <v>130</v>
      </c>
      <c r="C105" s="154">
        <v>367</v>
      </c>
      <c r="D105" s="154" t="s">
        <v>1187</v>
      </c>
      <c r="E105" s="43"/>
      <c r="F105" s="159">
        <f>IF($C$100=0,"",IF(C105="","",IF(C105="","",C105/$C$100)))</f>
        <v>0.020655956753833436</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21498.7435</v>
      </c>
      <c r="D112" s="152">
        <v>21498.7435</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21498.7435</v>
      </c>
      <c r="D129" s="152">
        <f>SUM(D112:D128)</f>
        <v>21498.7435</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17424.2</v>
      </c>
      <c r="D138" s="152">
        <v>17767.27198946</v>
      </c>
      <c r="E138" s="52"/>
      <c r="F138" s="159">
        <f>IF($C$155=0,"",IF(C138="[for completion]","",IF(C138="","",C138/$C$155)))</f>
        <v>0.9806907898036615</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0.018760105214674007</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9.75609756</v>
      </c>
      <c r="D153" s="152"/>
      <c r="E153" s="43"/>
      <c r="F153" s="159">
        <f>IF($C$155=0,"",IF(C153="[for completion]","",IF(C153="","",C153/$C$155)))</f>
        <v>0.0005491049816644652</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17767.27198946</v>
      </c>
      <c r="D155" s="152">
        <f>SUM(D138:D154)</f>
        <v>17767.27198946</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16267.271989460001</v>
      </c>
      <c r="D164" s="152">
        <v>16267.271989460001</v>
      </c>
      <c r="E164" s="64"/>
      <c r="F164" s="159">
        <f>IF($C$167=0,"",IF(C164="[for completion]","",IF(C164="","",C164/$C$167)))</f>
        <v>0.915575109060646</v>
      </c>
      <c r="G164" s="159">
        <f>IF($D$167=0,"",IF(D164="[for completion]","",IF(D164="","",D164/$D$167)))</f>
        <v>0.915575109060646</v>
      </c>
      <c r="H164" s="24"/>
      <c r="L164" s="24"/>
      <c r="M164" s="24"/>
      <c r="N164" s="56"/>
    </row>
    <row r="165">
      <c r="A165" s="26" t="s">
        <v>223</v>
      </c>
      <c r="B165" s="24" t="s">
        <v>224</v>
      </c>
      <c r="C165" s="152">
        <v>1500</v>
      </c>
      <c r="D165" s="152">
        <v>1500</v>
      </c>
      <c r="E165" s="64"/>
      <c r="F165" s="159">
        <f>IF($C$167=0,"",IF(C165="[for completion]","",IF(C165="","",C165/$C$167)))</f>
        <v>0.08442489093935401</v>
      </c>
      <c r="G165" s="159">
        <f>IF($D$167=0,"",IF(D165="[for completion]","",IF(D165="","",D165/$D$167)))</f>
        <v>0.08442489093935401</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17767.27198946</v>
      </c>
      <c r="D167" s="162">
        <f>SUM(D164:D166)</f>
        <v>17767.27198946</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v>167.52807962</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167.52807962</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v>167.52807962</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167.52807962</v>
      </c>
      <c r="E207" s="54"/>
      <c r="F207" s="159">
        <f>SUM(F193:F196)</f>
        <v>1</v>
      </c>
      <c r="G207" s="54"/>
      <c r="H207" s="24"/>
      <c r="L207" s="24"/>
      <c r="M207" s="24"/>
      <c r="N207" s="56"/>
    </row>
    <row r="208">
      <c r="A208" s="26" t="s">
        <v>290</v>
      </c>
      <c r="B208" s="60" t="s">
        <v>99</v>
      </c>
      <c r="C208" s="154">
        <f>SUM(C193:C206)</f>
        <v>167.52807962</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2592</v>
      </c>
      <c r="H229" s="24"/>
      <c r="L229" s="24"/>
      <c r="M229" s="24"/>
    </row>
    <row r="230" ht="15" customHeight="1">
      <c r="A230" s="45"/>
      <c r="B230" s="46" t="s">
        <v>315</v>
      </c>
      <c r="C230" s="45"/>
      <c r="D230" s="45"/>
      <c r="E230" s="47"/>
      <c r="F230" s="48"/>
      <c r="G230" s="48"/>
      <c r="H230" s="24"/>
      <c r="L230" s="24"/>
      <c r="M230" s="24"/>
    </row>
    <row r="231">
      <c r="A231" s="26" t="s">
        <v>11</v>
      </c>
      <c r="B231" s="26" t="s">
        <v>1362</v>
      </c>
      <c r="C231" s="152">
        <v>343.0719</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outlineLevel="1">
      <c r="A240" s="26" t="s">
        <v>1528</v>
      </c>
      <c r="B240" s="26" t="s">
        <v>2163</v>
      </c>
      <c r="D240" s="220"/>
      <c r="E240"/>
      <c r="F240"/>
      <c r="G240"/>
      <c r="H240" s="24"/>
      <c r="K240" s="68"/>
      <c r="L240" s="68"/>
      <c r="M240" s="68"/>
      <c r="N240" s="68"/>
    </row>
    <row r="241" ht="28.5"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28.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2243</v>
      </c>
      <c r="B286" s="70"/>
      <c r="C286" s="70"/>
      <c r="D286" s="70"/>
      <c r="E286" s="70"/>
      <c r="F286" s="71"/>
      <c r="G286" s="70"/>
      <c r="H286" s="24"/>
      <c r="I286" s="30"/>
      <c r="J286" s="30"/>
      <c r="K286" s="30"/>
      <c r="L286" s="30"/>
      <c r="M286" s="32"/>
    </row>
    <row r="287" ht="18">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2261</v>
      </c>
    </row>
    <row r="2" ht="14.65" thickBot="1">
      <c r="A2" s="105"/>
      <c r="B2" s="105"/>
      <c r="C2" s="105"/>
      <c r="D2" s="105"/>
      <c r="E2" s="105"/>
      <c r="F2" s="105"/>
    </row>
    <row r="3" ht="18.4" thickBot="1">
      <c r="A3" s="107"/>
      <c r="B3" s="108" t="s">
        <v>23</v>
      </c>
      <c r="C3" s="109" t="s">
        <v>2587</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21331.21542321</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21331.21542321</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112657</v>
      </c>
      <c r="D28" s="273" t="str">
        <f>IF(C28="","","ND2")</f>
        <v>ND2</v>
      </c>
      <c r="F28" s="273">
        <f>IF(C28=0,"",IF(C28="","",C28))</f>
        <v>112657</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ht="15" customHeight="1">
      <c r="A35" s="121"/>
      <c r="B35" s="122" t="s">
        <v>458</v>
      </c>
      <c r="C35" s="121" t="s">
        <v>459</v>
      </c>
      <c r="D35" s="121" t="s">
        <v>460</v>
      </c>
      <c r="E35" s="128"/>
      <c r="F35" s="123" t="s">
        <v>427</v>
      </c>
      <c r="G35" s="123"/>
    </row>
    <row r="36">
      <c r="A36" s="110" t="s">
        <v>461</v>
      </c>
      <c r="B36" s="110" t="s">
        <v>939</v>
      </c>
      <c r="C36" s="144">
        <v>0.000468</v>
      </c>
      <c r="D36" s="144" t="str">
        <f>IF(C36="","","ND2")</f>
        <v>ND2</v>
      </c>
      <c r="E36" s="170"/>
      <c r="F36" s="144">
        <f>IF(C36=0,"",C36)</f>
        <v>0.000468</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1519</v>
      </c>
      <c r="C98" s="121" t="s">
        <v>459</v>
      </c>
      <c r="D98" s="121" t="s">
        <v>460</v>
      </c>
      <c r="E98" s="128"/>
      <c r="F98" s="123" t="s">
        <v>427</v>
      </c>
      <c r="G98" s="123"/>
    </row>
    <row r="99">
      <c r="A99" s="110" t="s">
        <v>551</v>
      </c>
      <c r="B99" s="131" t="s">
        <v>2636</v>
      </c>
      <c r="C99" s="144">
        <v>0.0221518</v>
      </c>
      <c r="D99" s="144" t="str">
        <f>IF(C99="","","ND2")</f>
        <v>ND2</v>
      </c>
      <c r="E99" s="144"/>
      <c r="F99" s="144">
        <f>IF(C99="","",C99)</f>
        <v>0.0221518</v>
      </c>
      <c r="G99" s="110"/>
    </row>
    <row r="100">
      <c r="A100" s="110" t="s">
        <v>552</v>
      </c>
      <c r="B100" s="131" t="s">
        <v>2637</v>
      </c>
      <c r="C100" s="144">
        <v>0.02679327</v>
      </c>
      <c r="D100" s="144" t="str">
        <f>IF(C100="","","ND2")</f>
        <v>ND2</v>
      </c>
      <c r="E100" s="144"/>
      <c r="F100" s="144">
        <f>IF(C100="","",C100)</f>
        <v>0.02679327</v>
      </c>
      <c r="G100" s="110"/>
    </row>
    <row r="101">
      <c r="A101" s="110" t="s">
        <v>553</v>
      </c>
      <c r="B101" s="131" t="s">
        <v>2638</v>
      </c>
      <c r="C101" s="144">
        <v>0.02451859</v>
      </c>
      <c r="D101" s="144" t="str">
        <f>IF(C101="","","ND2")</f>
        <v>ND2</v>
      </c>
      <c r="E101" s="144"/>
      <c r="F101" s="144">
        <f>IF(C101="","",C101)</f>
        <v>0.02451859</v>
      </c>
      <c r="G101" s="110"/>
    </row>
    <row r="102">
      <c r="A102" s="110" t="s">
        <v>554</v>
      </c>
      <c r="B102" s="131" t="s">
        <v>2639</v>
      </c>
      <c r="C102" s="144">
        <v>0.0576639</v>
      </c>
      <c r="D102" s="144" t="str">
        <f>IF(C102="","","ND2")</f>
        <v>ND2</v>
      </c>
      <c r="E102" s="144"/>
      <c r="F102" s="144">
        <f>IF(C102="","",C102)</f>
        <v>0.0576639</v>
      </c>
      <c r="G102" s="110"/>
    </row>
    <row r="103">
      <c r="A103" s="110" t="s">
        <v>555</v>
      </c>
      <c r="B103" s="131" t="s">
        <v>2640</v>
      </c>
      <c r="C103" s="144">
        <v>0.11843517</v>
      </c>
      <c r="D103" s="144" t="str">
        <f>IF(C103="","","ND2")</f>
        <v>ND2</v>
      </c>
      <c r="E103" s="144"/>
      <c r="F103" s="144">
        <f>IF(C103="","",C103)</f>
        <v>0.11843517</v>
      </c>
      <c r="G103" s="110"/>
    </row>
    <row r="104">
      <c r="A104" s="110" t="s">
        <v>556</v>
      </c>
      <c r="B104" s="131" t="s">
        <v>2641</v>
      </c>
      <c r="C104" s="144">
        <v>0.20435418</v>
      </c>
      <c r="D104" s="144" t="str">
        <f>IF(C104="","","ND2")</f>
        <v>ND2</v>
      </c>
      <c r="E104" s="144"/>
      <c r="F104" s="144">
        <f>IF(C104="","",C104)</f>
        <v>0.20435418</v>
      </c>
      <c r="G104" s="110"/>
    </row>
    <row r="105">
      <c r="A105" s="110" t="s">
        <v>557</v>
      </c>
      <c r="B105" s="131" t="s">
        <v>2642</v>
      </c>
      <c r="C105" s="144">
        <v>0.23192136</v>
      </c>
      <c r="D105" s="144" t="str">
        <f>IF(C105="","","ND2")</f>
        <v>ND2</v>
      </c>
      <c r="E105" s="144"/>
      <c r="F105" s="144">
        <f>IF(C105="","",C105)</f>
        <v>0.23192136</v>
      </c>
      <c r="G105" s="110"/>
    </row>
    <row r="106">
      <c r="A106" s="110" t="s">
        <v>558</v>
      </c>
      <c r="B106" s="131" t="s">
        <v>2643</v>
      </c>
      <c r="C106" s="144">
        <v>0.01349308</v>
      </c>
      <c r="D106" s="144" t="str">
        <f>IF(C106="","","ND2")</f>
        <v>ND2</v>
      </c>
      <c r="E106" s="144"/>
      <c r="F106" s="144">
        <f>IF(C106="","",C106)</f>
        <v>0.01349308</v>
      </c>
      <c r="G106" s="110"/>
    </row>
    <row r="107">
      <c r="A107" s="110" t="s">
        <v>559</v>
      </c>
      <c r="B107" s="131" t="s">
        <v>2644</v>
      </c>
      <c r="C107" s="144">
        <v>0.12487222</v>
      </c>
      <c r="D107" s="144" t="str">
        <f>IF(C107="","","ND2")</f>
        <v>ND2</v>
      </c>
      <c r="E107" s="144"/>
      <c r="F107" s="144">
        <f>IF(C107="","",C107)</f>
        <v>0.12487222</v>
      </c>
      <c r="G107" s="110"/>
    </row>
    <row r="108">
      <c r="A108" s="110" t="s">
        <v>560</v>
      </c>
      <c r="B108" s="131" t="s">
        <v>2645</v>
      </c>
      <c r="C108" s="144">
        <v>0.096799</v>
      </c>
      <c r="D108" s="144" t="str">
        <f>IF(C108="","","ND2")</f>
        <v>ND2</v>
      </c>
      <c r="E108" s="144"/>
      <c r="F108" s="144">
        <f>IF(C108="","",C108)</f>
        <v>0.096799</v>
      </c>
      <c r="G108" s="110"/>
    </row>
    <row r="109">
      <c r="A109" s="110" t="s">
        <v>561</v>
      </c>
      <c r="B109" s="131" t="s">
        <v>2646</v>
      </c>
      <c r="C109" s="144">
        <v>0.02805215</v>
      </c>
      <c r="D109" s="144" t="str">
        <f>IF(C109="","","ND2")</f>
        <v>ND2</v>
      </c>
      <c r="E109" s="144"/>
      <c r="F109" s="144">
        <f>IF(C109="","",C109)</f>
        <v>0.02805215</v>
      </c>
      <c r="G109" s="110"/>
    </row>
    <row r="110">
      <c r="A110" s="110" t="s">
        <v>562</v>
      </c>
      <c r="B110" s="131" t="s">
        <v>2647</v>
      </c>
      <c r="C110" s="144">
        <v>0.05094528</v>
      </c>
      <c r="D110" s="144" t="str">
        <f>IF(C110="","","ND2")</f>
        <v>ND2</v>
      </c>
      <c r="E110" s="144"/>
      <c r="F110" s="144">
        <f>IF(C110="","",C110)</f>
        <v>0.05094528</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2649</v>
      </c>
      <c r="C150" s="144">
        <v>0.92658865</v>
      </c>
      <c r="D150" s="144" t="str">
        <f>IF(C150="","","ND2")</f>
        <v>ND2</v>
      </c>
      <c r="E150" s="145"/>
      <c r="F150" s="144">
        <f>IF(C150="","",C150)</f>
        <v>0.92658865</v>
      </c>
    </row>
    <row r="151">
      <c r="A151" s="110" t="s">
        <v>585</v>
      </c>
      <c r="B151" s="110" t="s">
        <v>2650</v>
      </c>
      <c r="C151" s="144">
        <v>0.07341135</v>
      </c>
      <c r="D151" s="144" t="str">
        <f>IF(C151="","","ND2")</f>
        <v>ND2</v>
      </c>
      <c r="E151" s="145"/>
      <c r="F151" s="144">
        <f>IF(C151="","",C151)</f>
        <v>0.07341135</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2651</v>
      </c>
      <c r="C160" s="144">
        <v>0.58749671</v>
      </c>
      <c r="D160" s="144" t="str">
        <f>IF(C160="","","ND2")</f>
        <v>ND2</v>
      </c>
      <c r="E160" s="145"/>
      <c r="F160" s="144">
        <f>IF(C160="","",C160)</f>
        <v>0.58749671</v>
      </c>
    </row>
    <row r="161">
      <c r="A161" s="110" t="s">
        <v>597</v>
      </c>
      <c r="B161" s="110" t="s">
        <v>598</v>
      </c>
      <c r="C161" s="144">
        <v>0.25953158</v>
      </c>
      <c r="D161" s="144" t="str">
        <f>IF(C161="","","ND2")</f>
        <v>ND2</v>
      </c>
      <c r="E161" s="145"/>
      <c r="F161" s="144">
        <f>IF(C161="","",C161)</f>
        <v>0.25953158</v>
      </c>
    </row>
    <row r="162">
      <c r="A162" s="110" t="s">
        <v>599</v>
      </c>
      <c r="B162" s="110" t="s">
        <v>97</v>
      </c>
      <c r="C162" s="144">
        <v>0.15297171</v>
      </c>
      <c r="D162" s="144" t="str">
        <f>IF(C162="","","ND2")</f>
        <v>ND2</v>
      </c>
      <c r="E162" s="145"/>
      <c r="F162" s="144">
        <f>IF(C162="","",C162)</f>
        <v>0.15297171</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2652</v>
      </c>
      <c r="C170" s="144">
        <v>0.02024321</v>
      </c>
      <c r="D170" s="144" t="str">
        <f>IF(C170="","","ND2")</f>
        <v>ND2</v>
      </c>
      <c r="E170" s="145"/>
      <c r="F170" s="144">
        <f>IF(C170="","",C170)</f>
        <v>0.02024321</v>
      </c>
    </row>
    <row r="171">
      <c r="A171" s="110" t="s">
        <v>609</v>
      </c>
      <c r="B171" s="132" t="s">
        <v>2653</v>
      </c>
      <c r="C171" s="144">
        <v>0.01665516</v>
      </c>
      <c r="D171" s="144" t="str">
        <f>IF(C171="","","ND2")</f>
        <v>ND2</v>
      </c>
      <c r="E171" s="145"/>
      <c r="F171" s="144">
        <f>IF(C171="","",C171)</f>
        <v>0.01665516</v>
      </c>
    </row>
    <row r="172">
      <c r="A172" s="110" t="s">
        <v>611</v>
      </c>
      <c r="B172" s="132" t="s">
        <v>2654</v>
      </c>
      <c r="C172" s="144">
        <v>0.04193055</v>
      </c>
      <c r="D172" s="144" t="str">
        <f>IF(C172="","","ND2")</f>
        <v>ND2</v>
      </c>
      <c r="E172" s="144"/>
      <c r="F172" s="144">
        <f>IF(C172="","",C172)</f>
        <v>0.04193055</v>
      </c>
    </row>
    <row r="173">
      <c r="A173" s="110" t="s">
        <v>613</v>
      </c>
      <c r="B173" s="132" t="s">
        <v>2655</v>
      </c>
      <c r="C173" s="144">
        <v>0.13481191</v>
      </c>
      <c r="D173" s="144" t="str">
        <f>IF(C173="","","ND2")</f>
        <v>ND2</v>
      </c>
      <c r="E173" s="144"/>
      <c r="F173" s="144">
        <f>IF(C173="","",C173)</f>
        <v>0.13481191</v>
      </c>
    </row>
    <row r="174">
      <c r="A174" s="110" t="s">
        <v>615</v>
      </c>
      <c r="B174" s="132" t="s">
        <v>2656</v>
      </c>
      <c r="C174" s="144">
        <v>0.78635916</v>
      </c>
      <c r="D174" s="144" t="str">
        <f>IF(C174="","","ND2")</f>
        <v>ND2</v>
      </c>
      <c r="E174" s="144"/>
      <c r="F174" s="144">
        <f>IF(C174="","",C174)</f>
        <v>0.78635916</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189.3465601179687</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50.92952598</v>
      </c>
      <c r="D190" s="171">
        <v>3703</v>
      </c>
      <c r="E190" s="137"/>
      <c r="F190" s="167">
        <f>IF($C$214=0,"",IF(C190="[for completion]","",IF(C190="","",C190/$C$214)))</f>
        <v>0.0023875585600520804</v>
      </c>
      <c r="G190" s="167">
        <f>IF($D$214=0,"",IF(D190="[for completion]","",IF(D190="","",D190/$D$214)))</f>
        <v>0.03286968408532093</v>
      </c>
    </row>
    <row r="191">
      <c r="A191" s="110" t="s">
        <v>636</v>
      </c>
      <c r="B191" s="131" t="s">
        <v>2658</v>
      </c>
      <c r="C191" s="168">
        <v>219.96622316</v>
      </c>
      <c r="D191" s="171">
        <v>5641</v>
      </c>
      <c r="E191" s="137"/>
      <c r="F191" s="167">
        <f>IF($C$214=0,"",IF(C191="[for completion]","",IF(C191="","",C191/$C$214)))</f>
        <v>0.010311940449518869</v>
      </c>
      <c r="G191" s="167">
        <f>IF($D$214=0,"",IF(D191="[for completion]","",IF(D191="","",D191/$D$214)))</f>
        <v>0.050072343485091916</v>
      </c>
    </row>
    <row r="192">
      <c r="A192" s="110" t="s">
        <v>637</v>
      </c>
      <c r="B192" s="131" t="s">
        <v>2659</v>
      </c>
      <c r="C192" s="168">
        <v>446.61247673</v>
      </c>
      <c r="D192" s="171">
        <v>7025</v>
      </c>
      <c r="E192" s="137"/>
      <c r="F192" s="167">
        <f>IF($C$214=0,"",IF(C192="[for completion]","",IF(C192="","",C192/$C$214)))</f>
        <v>0.020937038413856683</v>
      </c>
      <c r="G192" s="167">
        <f>IF($D$214=0,"",IF(D192="[for completion]","",IF(D192="","",D192/$D$214)))</f>
        <v>0.06235742119886026</v>
      </c>
    </row>
    <row r="193">
      <c r="A193" s="110" t="s">
        <v>638</v>
      </c>
      <c r="B193" s="131" t="s">
        <v>2660</v>
      </c>
      <c r="C193" s="168">
        <v>809.1414709</v>
      </c>
      <c r="D193" s="171">
        <v>9096</v>
      </c>
      <c r="E193" s="137"/>
      <c r="F193" s="167">
        <f>IF($C$214=0,"",IF(C193="[for completion]","",IF(C193="","",C193/$C$214)))</f>
        <v>0.037932272252034535</v>
      </c>
      <c r="G193" s="167">
        <f>IF($D$214=0,"",IF(D193="[for completion]","",IF(D193="","",D193/$D$214)))</f>
        <v>0.08074065526332141</v>
      </c>
    </row>
    <row r="194">
      <c r="A194" s="110" t="s">
        <v>639</v>
      </c>
      <c r="B194" s="131" t="s">
        <v>2661</v>
      </c>
      <c r="C194" s="168">
        <v>2783.20974746</v>
      </c>
      <c r="D194" s="171">
        <v>21942</v>
      </c>
      <c r="E194" s="137"/>
      <c r="F194" s="167">
        <f>IF($C$214=0,"",IF(C194="[for completion]","",IF(C194="","",C194/$C$214)))</f>
        <v>0.1304759101739535</v>
      </c>
      <c r="G194" s="167">
        <f>IF($D$214=0,"",IF(D194="[for completion]","",IF(D194="","",D194/$D$214)))</f>
        <v>0.19476819017016253</v>
      </c>
    </row>
    <row r="195">
      <c r="A195" s="110" t="s">
        <v>640</v>
      </c>
      <c r="B195" s="131" t="s">
        <v>2662</v>
      </c>
      <c r="C195" s="168">
        <v>3925.06271272</v>
      </c>
      <c r="D195" s="171">
        <v>22390</v>
      </c>
      <c r="E195" s="137"/>
      <c r="F195" s="167">
        <f>IF($C$214=0,"",IF(C195="[for completion]","",IF(C195="","",C195/$C$214)))</f>
        <v>0.1840055821877468</v>
      </c>
      <c r="G195" s="167">
        <f>IF($D$214=0,"",IF(D195="[for completion]","",IF(D195="","",D195/$D$214)))</f>
        <v>0.19874486272490835</v>
      </c>
    </row>
    <row r="196">
      <c r="A196" s="110" t="s">
        <v>641</v>
      </c>
      <c r="B196" s="131" t="s">
        <v>2663</v>
      </c>
      <c r="C196" s="168">
        <v>3682.81538877</v>
      </c>
      <c r="D196" s="171">
        <v>16421</v>
      </c>
      <c r="E196" s="137"/>
      <c r="F196" s="167">
        <f>IF($C$214=0,"",IF(C196="[for completion]","",IF(C196="","",C196/$C$214)))</f>
        <v>0.17264911144082365</v>
      </c>
      <c r="G196" s="167">
        <f>IF($D$214=0,"",IF(D196="[for completion]","",IF(D196="","",D196/$D$214)))</f>
        <v>0.14576102683366324</v>
      </c>
    </row>
    <row r="197">
      <c r="A197" s="110" t="s">
        <v>642</v>
      </c>
      <c r="B197" s="131" t="s">
        <v>2664</v>
      </c>
      <c r="C197" s="168">
        <v>2892.61421706</v>
      </c>
      <c r="D197" s="171">
        <v>10566</v>
      </c>
      <c r="E197" s="137"/>
      <c r="F197" s="167">
        <f>IF($C$214=0,"",IF(C197="[for completion]","",IF(C197="","",C197/$C$214)))</f>
        <v>0.13560475386285833</v>
      </c>
      <c r="G197" s="167">
        <f>IF($D$214=0,"",IF(D197="[for completion]","",IF(D197="","",D197/$D$214)))</f>
        <v>0.09378911208358114</v>
      </c>
    </row>
    <row r="198">
      <c r="A198" s="110" t="s">
        <v>643</v>
      </c>
      <c r="B198" s="131" t="s">
        <v>2665</v>
      </c>
      <c r="C198" s="168">
        <v>1949.58808601</v>
      </c>
      <c r="D198" s="171">
        <v>6021</v>
      </c>
      <c r="E198" s="137"/>
      <c r="F198" s="167">
        <f>IF($C$214=0,"",IF(C198="[for completion]","",IF(C198="","",C198/$C$214)))</f>
        <v>0.09139601505729009</v>
      </c>
      <c r="G198" s="167">
        <f>IF($D$214=0,"",IF(D198="[for completion]","",IF(D198="","",D198/$D$214)))</f>
        <v>0.05344541395563525</v>
      </c>
    </row>
    <row r="199">
      <c r="A199" s="110" t="s">
        <v>644</v>
      </c>
      <c r="B199" s="131" t="s">
        <v>2666</v>
      </c>
      <c r="C199" s="168">
        <v>1374.38743686</v>
      </c>
      <c r="D199" s="171">
        <v>3681</v>
      </c>
      <c r="E199" s="131"/>
      <c r="F199" s="167">
        <f>IF($C$214=0,"",IF(C199="[for completion]","",IF(C199="","",C199/$C$214)))</f>
        <v>0.06443080760248479</v>
      </c>
      <c r="G199" s="167">
        <f>IF($D$214=0,"",IF(D199="[for completion]","",IF(D199="","",D199/$D$214)))</f>
        <v>0.03267440105807895</v>
      </c>
    </row>
    <row r="200">
      <c r="A200" s="110" t="s">
        <v>645</v>
      </c>
      <c r="B200" s="131" t="s">
        <v>2667</v>
      </c>
      <c r="C200" s="168">
        <v>958.53015783</v>
      </c>
      <c r="D200" s="171">
        <v>2260</v>
      </c>
      <c r="E200" s="131"/>
      <c r="F200" s="167">
        <f>IF($C$214=0,"",IF(C200="[for completion]","",IF(C200="","",C200/$C$214)))</f>
        <v>0.044935562217755555</v>
      </c>
      <c r="G200" s="167">
        <f>IF($D$214=0,"",IF(D200="[for completion]","",IF(D200="","",D200/$D$214)))</f>
        <v>0.020060892798494545</v>
      </c>
    </row>
    <row r="201">
      <c r="A201" s="110" t="s">
        <v>646</v>
      </c>
      <c r="B201" s="131" t="s">
        <v>2668</v>
      </c>
      <c r="C201" s="168">
        <v>647.69694136</v>
      </c>
      <c r="D201" s="171">
        <v>1365</v>
      </c>
      <c r="E201" s="131"/>
      <c r="F201" s="167">
        <f>IF($C$214=0,"",IF(C201="[for completion]","",IF(C201="","",C201/$C$214)))</f>
        <v>0.03036380855519634</v>
      </c>
      <c r="G201" s="167">
        <f>IF($D$214=0,"",IF(D201="[for completion]","",IF(D201="","",D201/$D$214)))</f>
        <v>0.012116424190241174</v>
      </c>
    </row>
    <row r="202">
      <c r="A202" s="110" t="s">
        <v>647</v>
      </c>
      <c r="B202" s="131" t="s">
        <v>2669</v>
      </c>
      <c r="C202" s="168">
        <v>412.40907496</v>
      </c>
      <c r="D202" s="171">
        <v>785</v>
      </c>
      <c r="E202" s="131"/>
      <c r="F202" s="167">
        <f>IF($C$214=0,"",IF(C202="[for completion]","",IF(C202="","",C202/$C$214)))</f>
        <v>0.019333594770754</v>
      </c>
      <c r="G202" s="167">
        <f>IF($D$214=0,"",IF(D202="[for completion]","",IF(D202="","",D202/$D$214)))</f>
        <v>0.006968053472043459</v>
      </c>
    </row>
    <row r="203">
      <c r="A203" s="110" t="s">
        <v>648</v>
      </c>
      <c r="B203" s="131" t="s">
        <v>2670</v>
      </c>
      <c r="C203" s="168">
        <v>351.76451687</v>
      </c>
      <c r="D203" s="171">
        <v>612</v>
      </c>
      <c r="E203" s="131"/>
      <c r="F203" s="167">
        <f>IF($C$214=0,"",IF(C203="[for completion]","",IF(C203="","",C203/$C$214)))</f>
        <v>0.016490598866075543</v>
      </c>
      <c r="G203" s="167">
        <f>IF($D$214=0,"",IF(D203="[for completion]","",IF(D203="","",D203/$D$214)))</f>
        <v>0.005432418757822416</v>
      </c>
    </row>
    <row r="204">
      <c r="A204" s="110" t="s">
        <v>649</v>
      </c>
      <c r="B204" s="131" t="s">
        <v>2671</v>
      </c>
      <c r="C204" s="168">
        <v>228.2933913</v>
      </c>
      <c r="D204" s="171">
        <v>365</v>
      </c>
      <c r="E204" s="131"/>
      <c r="F204" s="167">
        <f>IF($C$214=0,"",IF(C204="[for completion]","",IF(C204="","",C204/$C$214)))</f>
        <v>0.010702315211331054</v>
      </c>
      <c r="G204" s="167">
        <f>IF($D$214=0,"",IF(D204="[for completion]","",IF(D204="","",D204/$D$214)))</f>
        <v>0.003239922951969252</v>
      </c>
    </row>
    <row r="205">
      <c r="A205" s="110" t="s">
        <v>650</v>
      </c>
      <c r="B205" s="131" t="s">
        <v>2672</v>
      </c>
      <c r="C205" s="168">
        <v>178.61989515</v>
      </c>
      <c r="D205" s="171">
        <v>264</v>
      </c>
      <c r="F205" s="167">
        <f>IF($C$214=0,"",IF(C205="[for completion]","",IF(C205="","",C205/$C$214)))</f>
        <v>0.008373638895214934</v>
      </c>
      <c r="G205" s="167">
        <f>IF($D$214=0,"",IF(D205="[for completion]","",IF(D205="","",D205/$D$214)))</f>
        <v>0.0023433963269037877</v>
      </c>
    </row>
    <row r="206">
      <c r="A206" s="110" t="s">
        <v>651</v>
      </c>
      <c r="B206" s="131" t="s">
        <v>2673</v>
      </c>
      <c r="C206" s="168">
        <v>124.67363227</v>
      </c>
      <c r="D206" s="171">
        <v>172</v>
      </c>
      <c r="E206" s="126"/>
      <c r="F206" s="167">
        <f>IF($C$214=0,"",IF(C206="[for completion]","",IF(C206="","",C206/$C$214)))</f>
        <v>0.005844656752861137</v>
      </c>
      <c r="G206" s="167">
        <f>IF($D$214=0,"",IF(D206="[for completion]","",IF(D206="","",D206/$D$214)))</f>
        <v>0.0015267582129827708</v>
      </c>
    </row>
    <row r="207">
      <c r="A207" s="110" t="s">
        <v>652</v>
      </c>
      <c r="B207" s="131" t="s">
        <v>2674</v>
      </c>
      <c r="C207" s="168">
        <v>96.21965296</v>
      </c>
      <c r="D207" s="171">
        <v>124</v>
      </c>
      <c r="E207" s="126"/>
      <c r="F207" s="167">
        <f>IF($C$214=0,"",IF(C207="[for completion]","",IF(C207="","",C207/$C$214)))</f>
        <v>0.004510744045803673</v>
      </c>
      <c r="G207" s="167">
        <f>IF($D$214=0,"",IF(D207="[for completion]","",IF(D207="","",D207/$D$214)))</f>
        <v>0.0011006861535457185</v>
      </c>
    </row>
    <row r="208">
      <c r="A208" s="110" t="s">
        <v>653</v>
      </c>
      <c r="B208" s="131" t="s">
        <v>2675</v>
      </c>
      <c r="C208" s="168">
        <v>64.47552699</v>
      </c>
      <c r="D208" s="171">
        <v>78</v>
      </c>
      <c r="E208" s="126"/>
      <c r="F208" s="167">
        <f>IF($C$214=0,"",IF(C208="[for completion]","",IF(C208="","",C208/$C$214)))</f>
        <v>0.0030225904014754674</v>
      </c>
      <c r="G208" s="167">
        <f>IF($D$214=0,"",IF(D208="[for completion]","",IF(D208="","",D208/$D$214)))</f>
        <v>0.0006923670965852099</v>
      </c>
    </row>
    <row r="209">
      <c r="A209" s="110" t="s">
        <v>654</v>
      </c>
      <c r="B209" s="131" t="s">
        <v>2676</v>
      </c>
      <c r="C209" s="168">
        <v>53.33462463</v>
      </c>
      <c r="D209" s="171">
        <v>61</v>
      </c>
      <c r="E209" s="126"/>
      <c r="F209" s="167">
        <f>IF($C$214=0,"",IF(C209="[for completion]","",IF(C209="","",C209/$C$214)))</f>
        <v>0.0025003087527758886</v>
      </c>
      <c r="G209" s="167">
        <f>IF($D$214=0,"",IF(D209="[for completion]","",IF(D209="","",D209/$D$214)))</f>
        <v>0.0005414665755345873</v>
      </c>
    </row>
    <row r="210">
      <c r="A210" s="110" t="s">
        <v>655</v>
      </c>
      <c r="B210" s="131" t="s">
        <v>2677</v>
      </c>
      <c r="C210" s="168">
        <v>40.72716391</v>
      </c>
      <c r="D210" s="171">
        <v>44</v>
      </c>
      <c r="E210" s="126"/>
      <c r="F210" s="167">
        <f>IF($C$214=0,"",IF(C210="[for completion]","",IF(C210="","",C210/$C$214)))</f>
        <v>0.0019092753554814188</v>
      </c>
      <c r="G210" s="167">
        <f>IF($D$214=0,"",IF(D210="[for completion]","",IF(D210="","",D210/$D$214)))</f>
        <v>0.0003905660544839646</v>
      </c>
    </row>
    <row r="211">
      <c r="A211" s="110" t="s">
        <v>656</v>
      </c>
      <c r="B211" s="131" t="s">
        <v>2678</v>
      </c>
      <c r="C211" s="168">
        <v>40.14355933</v>
      </c>
      <c r="D211" s="171">
        <v>41</v>
      </c>
      <c r="E211" s="126"/>
      <c r="F211" s="167">
        <f>IF($C$214=0,"",IF(C211="[for completion]","",IF(C211="","",C211/$C$214)))</f>
        <v>0.0018819161746555107</v>
      </c>
      <c r="G211" s="167">
        <f>IF($D$214=0,"",IF(D211="[for completion]","",IF(D211="","",D211/$D$214)))</f>
        <v>0.00036393655076914886</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21331.215423210004</v>
      </c>
      <c r="D214" s="172">
        <f>SUM(D190:D213)</f>
        <v>112657</v>
      </c>
      <c r="E214" s="126"/>
      <c r="F214" s="173">
        <f>SUM(F190:F213)</f>
        <v>0.9999999999999998</v>
      </c>
      <c r="G214" s="173">
        <f>SUM(G190:G213)</f>
        <v>0.9999999999999999</v>
      </c>
    </row>
    <row r="215" ht="15" customHeight="1">
      <c r="A215" s="121"/>
      <c r="B215" s="283" t="s">
        <v>660</v>
      </c>
      <c r="C215" s="121" t="s">
        <v>629</v>
      </c>
      <c r="D215" s="121" t="s">
        <v>630</v>
      </c>
      <c r="E215" s="128"/>
      <c r="F215" s="121" t="s">
        <v>459</v>
      </c>
      <c r="G215" s="121" t="s">
        <v>631</v>
      </c>
    </row>
    <row r="216">
      <c r="A216" s="110" t="s">
        <v>661</v>
      </c>
      <c r="B216" s="110" t="s">
        <v>662</v>
      </c>
      <c r="C216" s="144">
        <v>0.46852633</v>
      </c>
      <c r="F216" s="170"/>
      <c r="G216" s="170"/>
    </row>
    <row r="217">
      <c r="F217" s="170"/>
      <c r="G217" s="170"/>
    </row>
    <row r="218">
      <c r="B218" s="131" t="s">
        <v>663</v>
      </c>
      <c r="F218" s="170"/>
      <c r="G218" s="170"/>
    </row>
    <row r="219">
      <c r="A219" s="110" t="s">
        <v>664</v>
      </c>
      <c r="B219" s="110" t="s">
        <v>2680</v>
      </c>
      <c r="C219" s="168">
        <v>6984.48519099</v>
      </c>
      <c r="D219" s="171">
        <v>56705</v>
      </c>
      <c r="F219" s="167">
        <f>IF($C$227=0,"",IF(C219="[for completion]","",C219/$C$227))</f>
        <v>0.3274302496326742</v>
      </c>
      <c r="G219" s="167">
        <f>IF($D$227=0,"",IF(D219="[for completion]","",D219/$D$227))</f>
        <v>0.5033420027162093</v>
      </c>
    </row>
    <row r="220">
      <c r="A220" s="110" t="s">
        <v>666</v>
      </c>
      <c r="B220" s="110" t="s">
        <v>2681</v>
      </c>
      <c r="C220" s="168">
        <v>4992.09956465</v>
      </c>
      <c r="D220" s="171">
        <v>22981</v>
      </c>
      <c r="F220" s="167">
        <f>IF($C$227=0,"",IF(C220="[for completion]","",C220/$C$227))</f>
        <v>0.23402790068953183</v>
      </c>
      <c r="G220" s="167">
        <f>IF($D$227=0,"",IF(D220="[for completion]","",D220/$D$227))</f>
        <v>0.20399087495672705</v>
      </c>
    </row>
    <row r="221">
      <c r="A221" s="110" t="s">
        <v>668</v>
      </c>
      <c r="B221" s="110" t="s">
        <v>2682</v>
      </c>
      <c r="C221" s="168">
        <v>4874.28210873</v>
      </c>
      <c r="D221" s="171">
        <v>18942</v>
      </c>
      <c r="F221" s="167">
        <f>IF($C$227=0,"",IF(C221="[for completion]","",C221/$C$227))</f>
        <v>0.22850465911222323</v>
      </c>
      <c r="G221" s="167">
        <f>IF($D$227=0,"",IF(D221="[for completion]","",D221/$D$227))</f>
        <v>0.16813868645534677</v>
      </c>
    </row>
    <row r="222">
      <c r="A222" s="110" t="s">
        <v>670</v>
      </c>
      <c r="B222" s="110" t="s">
        <v>2683</v>
      </c>
      <c r="C222" s="168">
        <v>3099.14450007</v>
      </c>
      <c r="D222" s="171">
        <v>10218</v>
      </c>
      <c r="F222" s="167">
        <f>IF($C$227=0,"",IF(C222="[for completion]","",C222/$C$227))</f>
        <v>0.14528682208599764</v>
      </c>
      <c r="G222" s="167">
        <f>IF($D$227=0,"",IF(D222="[for completion]","",D222/$D$227))</f>
        <v>0.0907000896526625</v>
      </c>
    </row>
    <row r="223">
      <c r="A223" s="110" t="s">
        <v>672</v>
      </c>
      <c r="B223" s="110" t="s">
        <v>2684</v>
      </c>
      <c r="C223" s="168">
        <v>1009.4162131</v>
      </c>
      <c r="D223" s="171">
        <v>2867</v>
      </c>
      <c r="F223" s="167">
        <f>IF($C$227=0,"",IF(C223="[for completion]","",C223/$C$227))</f>
        <v>0.04732108288596053</v>
      </c>
      <c r="G223" s="167">
        <f>IF($D$227=0,"",IF(D223="[for completion]","",D223/$D$227))</f>
        <v>0.025448929050125604</v>
      </c>
    </row>
    <row r="224">
      <c r="A224" s="110" t="s">
        <v>674</v>
      </c>
      <c r="B224" s="110" t="s">
        <v>2685</v>
      </c>
      <c r="C224" s="168">
        <v>270.50865257</v>
      </c>
      <c r="D224" s="171">
        <v>687</v>
      </c>
      <c r="F224" s="167">
        <f>IF($C$227=0,"",IF(C224="[for completion]","",C224/$C$227))</f>
        <v>0.012681352056276447</v>
      </c>
      <c r="G224" s="167">
        <f>IF($D$227=0,"",IF(D224="[for completion]","",D224/$D$227))</f>
        <v>0.006098156350692811</v>
      </c>
    </row>
    <row r="225">
      <c r="A225" s="110" t="s">
        <v>676</v>
      </c>
      <c r="B225" s="110" t="s">
        <v>2686</v>
      </c>
      <c r="C225" s="168">
        <v>80.64484523</v>
      </c>
      <c r="D225" s="171">
        <v>194</v>
      </c>
      <c r="F225" s="167">
        <f>IF($C$227=0,"",IF(C225="[for completion]","",C225/$C$227))</f>
        <v>0.0037806024471653977</v>
      </c>
      <c r="G225" s="167">
        <f>IF($D$227=0,"",IF(D225="[for completion]","",D225/$D$227))</f>
        <v>0.001722041240224753</v>
      </c>
    </row>
    <row r="226">
      <c r="A226" s="110" t="s">
        <v>678</v>
      </c>
      <c r="B226" s="110" t="s">
        <v>679</v>
      </c>
      <c r="C226" s="168">
        <v>20.63434787</v>
      </c>
      <c r="D226" s="171">
        <v>63</v>
      </c>
      <c r="F226" s="167">
        <f>IF($C$227=0,"",IF(C226="[for completion]","",C226/$C$227))</f>
        <v>0.0009673310901707103</v>
      </c>
      <c r="G226" s="167">
        <f>IF($D$227=0,"",IF(D226="[for completion]","",D226/$D$227))</f>
        <v>0.0005592195780111312</v>
      </c>
    </row>
    <row r="227">
      <c r="A227" s="110" t="s">
        <v>680</v>
      </c>
      <c r="B227" s="140" t="s">
        <v>99</v>
      </c>
      <c r="C227" s="168">
        <f>SUM(C219:C226)</f>
        <v>21331.21542321</v>
      </c>
      <c r="D227" s="171">
        <f>SUM(D219:D226)</f>
        <v>112657</v>
      </c>
      <c r="F227" s="144">
        <f>SUM(F219:F226)</f>
        <v>0.9999999999999999</v>
      </c>
      <c r="G227" s="144">
        <f>SUM(G219:G226)</f>
        <v>1</v>
      </c>
    </row>
    <row r="228" outlineLevel="1">
      <c r="A228" s="110" t="s">
        <v>681</v>
      </c>
      <c r="B228" s="127" t="s">
        <v>2687</v>
      </c>
      <c r="C228" s="168">
        <v>14.15486448</v>
      </c>
      <c r="D228" s="171">
        <v>35</v>
      </c>
      <c r="F228" s="167">
        <f>IF($C$227=0,"",IF(C228="[for completion]","",C228/$C$227))</f>
        <v>0.0006635751502747668</v>
      </c>
      <c r="G228" s="167">
        <f>IF($D$227=0,"",IF(D228="[for completion]","",D228/$D$227))</f>
        <v>0.0003106775433395173</v>
      </c>
    </row>
    <row r="229" outlineLevel="1">
      <c r="A229" s="110" t="s">
        <v>683</v>
      </c>
      <c r="B229" s="127" t="s">
        <v>2688</v>
      </c>
      <c r="C229" s="168">
        <v>3.10995742</v>
      </c>
      <c r="D229" s="171">
        <v>12</v>
      </c>
      <c r="F229" s="167">
        <f>IF($C$227=0,"",IF(C229="[for completion]","",C229/$C$227))</f>
        <v>0.00014579372803183674</v>
      </c>
      <c r="G229" s="167">
        <f>IF($D$227=0,"",IF(D229="[for completion]","",D229/$D$227))</f>
        <v>0.00010651801485926307</v>
      </c>
    </row>
    <row r="230" outlineLevel="1">
      <c r="A230" s="110" t="s">
        <v>685</v>
      </c>
      <c r="B230" s="127" t="s">
        <v>2689</v>
      </c>
      <c r="C230" s="168">
        <v>0.82975906</v>
      </c>
      <c r="D230" s="171">
        <v>3</v>
      </c>
      <c r="F230" s="167">
        <f>IF($C$227=0,"",IF(C230="[for completion]","",C230/$C$227))</f>
        <v>3.8898817696864964E-05</v>
      </c>
      <c r="G230" s="167">
        <f>IF($D$227=0,"",IF(D230="[for completion]","",D230/$D$227))</f>
        <v>2.6629503714815768E-05</v>
      </c>
    </row>
    <row r="231" outlineLevel="1">
      <c r="A231" s="110" t="s">
        <v>687</v>
      </c>
      <c r="B231" s="127" t="s">
        <v>2690</v>
      </c>
      <c r="C231" s="168">
        <v>0.87567473</v>
      </c>
      <c r="D231" s="171">
        <v>3</v>
      </c>
      <c r="F231" s="167">
        <f>IF($C$227=0,"",IF(C231="[for completion]","",C231/$C$227))</f>
        <v>4.105132842300203E-05</v>
      </c>
      <c r="G231" s="167">
        <f>IF($D$227=0,"",IF(D231="[for completion]","",D231/$D$227))</f>
        <v>2.6629503714815768E-05</v>
      </c>
    </row>
    <row r="232" outlineLevel="1">
      <c r="A232" s="110" t="s">
        <v>689</v>
      </c>
      <c r="B232" s="127" t="s">
        <v>2691</v>
      </c>
      <c r="C232" s="168">
        <v>0.63656903</v>
      </c>
      <c r="D232" s="171">
        <v>4</v>
      </c>
      <c r="F232" s="167">
        <f>IF($C$227=0,"",IF(C232="[for completion]","",C232/$C$227))</f>
        <v>2.984213592008283E-05</v>
      </c>
      <c r="G232" s="167">
        <f>IF($D$227=0,"",IF(D232="[for completion]","",D232/$D$227))</f>
        <v>3.550600495308769E-05</v>
      </c>
    </row>
    <row r="233" outlineLevel="1">
      <c r="A233" s="110" t="s">
        <v>691</v>
      </c>
      <c r="B233" s="127" t="s">
        <v>2692</v>
      </c>
      <c r="C233" s="168">
        <v>1.02752315</v>
      </c>
      <c r="D233" s="171">
        <v>6</v>
      </c>
      <c r="F233" s="167">
        <f>IF($C$227=0,"",IF(C233="[for completion]","",C233/$C$227))</f>
        <v>4.816992982415694E-05</v>
      </c>
      <c r="G233" s="167">
        <f>IF($D$227=0,"",IF(D233="[for completion]","",D233/$D$227))</f>
        <v>5.3259007429631535E-05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0.46853306</v>
      </c>
      <c r="F238" s="170"/>
      <c r="G238" s="170"/>
    </row>
    <row r="239">
      <c r="F239" s="170"/>
      <c r="G239" s="170"/>
    </row>
    <row r="240">
      <c r="B240" s="131" t="s">
        <v>663</v>
      </c>
      <c r="F240" s="170"/>
      <c r="G240" s="170"/>
    </row>
    <row r="241">
      <c r="A241" s="110" t="s">
        <v>698</v>
      </c>
      <c r="B241" s="110" t="s">
        <v>2693</v>
      </c>
      <c r="C241" s="168">
        <v>6983.31513974</v>
      </c>
      <c r="D241" s="171">
        <v>56702</v>
      </c>
      <c r="F241" s="167">
        <f>IF($C$249=0,"",IF(C241="[Mark as ND1 if not relevant]","",C241/$C$249))</f>
        <v>0.3273753980348263</v>
      </c>
      <c r="G241" s="167">
        <f>IF($D$249=0,"",IF(D241="[Mark as ND1 if not relevant]","",D241/$D$249))</f>
        <v>0.5033153732124945</v>
      </c>
    </row>
    <row r="242">
      <c r="A242" s="110" t="s">
        <v>699</v>
      </c>
      <c r="B242" s="110" t="s">
        <v>2694</v>
      </c>
      <c r="C242" s="168">
        <v>4993.5018542</v>
      </c>
      <c r="D242" s="171">
        <v>22984</v>
      </c>
      <c r="F242" s="167">
        <f>IF($C$249=0,"",IF(C242="[Mark as ND1 if not relevant]","",C242/$C$249))</f>
        <v>0.23409363953854623</v>
      </c>
      <c r="G242" s="167">
        <f>IF($D$249=0,"",IF(D242="[Mark as ND1 if not relevant]","",D242/$D$249))</f>
        <v>0.20401750446044187</v>
      </c>
    </row>
    <row r="243">
      <c r="A243" s="110" t="s">
        <v>700</v>
      </c>
      <c r="B243" s="110" t="s">
        <v>2695</v>
      </c>
      <c r="C243" s="168">
        <v>4875.09314301</v>
      </c>
      <c r="D243" s="171">
        <v>18944</v>
      </c>
      <c r="F243" s="167">
        <f>IF($C$249=0,"",IF(C243="[Mark as ND1 if not relevant]","",C243/$C$249))</f>
        <v>0.22854268011871112</v>
      </c>
      <c r="G243" s="167">
        <f>IF($D$249=0,"",IF(D243="[Mark as ND1 if not relevant]","",D243/$D$249))</f>
        <v>0.1681564394578233</v>
      </c>
    </row>
    <row r="244">
      <c r="A244" s="110" t="s">
        <v>701</v>
      </c>
      <c r="B244" s="110" t="s">
        <v>2696</v>
      </c>
      <c r="C244" s="168">
        <v>3099.02607186</v>
      </c>
      <c r="D244" s="171">
        <v>10218</v>
      </c>
      <c r="F244" s="167">
        <f>IF($C$249=0,"",IF(C244="[Mark as ND1 if not relevant]","",C244/$C$249))</f>
        <v>0.14528127021248033</v>
      </c>
      <c r="G244" s="167">
        <f>IF($D$249=0,"",IF(D244="[Mark as ND1 if not relevant]","",D244/$D$249))</f>
        <v>0.0907000896526625</v>
      </c>
    </row>
    <row r="245">
      <c r="A245" s="110" t="s">
        <v>702</v>
      </c>
      <c r="B245" s="110" t="s">
        <v>2697</v>
      </c>
      <c r="C245" s="168">
        <v>1008.95342461</v>
      </c>
      <c r="D245" s="171">
        <v>2866</v>
      </c>
      <c r="F245" s="167">
        <f>IF($C$249=0,"",IF(C245="[Mark as ND1 if not relevant]","",C245/$C$249))</f>
        <v>0.04729938752164029</v>
      </c>
      <c r="G245" s="167">
        <f>IF($D$249=0,"",IF(D245="[Mark as ND1 if not relevant]","",D245/$D$249))</f>
        <v>0.02544005254888733</v>
      </c>
    </row>
    <row r="246">
      <c r="A246" s="110" t="s">
        <v>703</v>
      </c>
      <c r="B246" s="110" t="s">
        <v>2698</v>
      </c>
      <c r="C246" s="168">
        <v>270.04659669</v>
      </c>
      <c r="D246" s="171">
        <v>686</v>
      </c>
      <c r="F246" s="167">
        <f>IF($C$249=0,"",IF(C246="[Mark as ND1 if not relevant]","",C246/$C$249))</f>
        <v>0.01265969103645958</v>
      </c>
      <c r="G246" s="167">
        <f>IF($D$249=0,"",IF(D246="[Mark as ND1 if not relevant]","",D246/$D$249))</f>
        <v>0.006089279849454539</v>
      </c>
    </row>
    <row r="247">
      <c r="A247" s="110" t="s">
        <v>704</v>
      </c>
      <c r="B247" s="110" t="s">
        <v>2699</v>
      </c>
      <c r="C247" s="168">
        <v>80.64484523</v>
      </c>
      <c r="D247" s="171">
        <v>194</v>
      </c>
      <c r="F247" s="167">
        <f>IF($C$249=0,"",IF(C247="[Mark as ND1 if not relevant]","",C247/$C$249))</f>
        <v>0.0037806024471653977</v>
      </c>
      <c r="G247" s="167">
        <f>IF($D$249=0,"",IF(D247="[Mark as ND1 if not relevant]","",D247/$D$249))</f>
        <v>0.001722041240224753</v>
      </c>
    </row>
    <row r="248">
      <c r="A248" s="110" t="s">
        <v>705</v>
      </c>
      <c r="B248" s="110" t="s">
        <v>679</v>
      </c>
      <c r="C248" s="168">
        <v>20.63434787</v>
      </c>
      <c r="D248" s="171">
        <v>63</v>
      </c>
      <c r="F248" s="167">
        <f>IF($C$249=0,"",IF(C248="[Mark as ND1 if not relevant]","",C248/$C$249))</f>
        <v>0.0009673310901707103</v>
      </c>
      <c r="G248" s="167">
        <f>IF($D$249=0,"",IF(D248="[Mark as ND1 if not relevant]","",D248/$D$249))</f>
        <v>0.0005592195780111312</v>
      </c>
    </row>
    <row r="249">
      <c r="A249" s="110" t="s">
        <v>706</v>
      </c>
      <c r="B249" s="140" t="s">
        <v>99</v>
      </c>
      <c r="C249" s="168">
        <f>SUM(C241:C248)</f>
        <v>21331.21542321</v>
      </c>
      <c r="D249" s="171">
        <f>SUM(D241:D248)</f>
        <v>112657</v>
      </c>
      <c r="F249" s="144">
        <f>SUM(F241:F248)</f>
        <v>0.9999999999999999</v>
      </c>
      <c r="G249" s="144">
        <f>SUM(G241:G248)</f>
        <v>1</v>
      </c>
    </row>
    <row r="250" outlineLevel="1">
      <c r="A250" s="110" t="s">
        <v>707</v>
      </c>
      <c r="B250" s="127" t="s">
        <v>2687</v>
      </c>
      <c r="C250" s="168">
        <v>14.31938829</v>
      </c>
      <c r="D250" s="171">
        <v>35</v>
      </c>
      <c r="F250" s="167">
        <f>IF($C$249=0,"",IF(C250="[for completion]","",C250/$C$249))</f>
        <v>0.0006712879695743641</v>
      </c>
      <c r="G250" s="167">
        <f>IF($D$249=0,"",IF(D250="[for completion]","",D250/$D$249))</f>
        <v>0.0003106775433395173</v>
      </c>
    </row>
    <row r="251" outlineLevel="1">
      <c r="A251" s="110" t="s">
        <v>708</v>
      </c>
      <c r="B251" s="127" t="s">
        <v>2688</v>
      </c>
      <c r="C251" s="168">
        <v>2.94543361</v>
      </c>
      <c r="D251" s="171">
        <v>12</v>
      </c>
      <c r="F251" s="167">
        <f>IF($C$249=0,"",IF(C251="[for completion]","",C251/$C$249))</f>
        <v>0.0001380809087322395</v>
      </c>
      <c r="G251" s="167">
        <f>IF($D$249=0,"",IF(D251="[for completion]","",D251/$D$249))</f>
        <v>0.00010651801485926307</v>
      </c>
    </row>
    <row r="252" outlineLevel="1">
      <c r="A252" s="110" t="s">
        <v>709</v>
      </c>
      <c r="B252" s="127" t="s">
        <v>2689</v>
      </c>
      <c r="C252" s="168">
        <v>0.82975906</v>
      </c>
      <c r="D252" s="171">
        <v>3</v>
      </c>
      <c r="F252" s="167">
        <f>IF($C$249=0,"",IF(C252="[for completion]","",C252/$C$249))</f>
        <v>3.8898817696864964E-05</v>
      </c>
      <c r="G252" s="167">
        <f>IF($D$249=0,"",IF(D252="[for completion]","",D252/$D$249))</f>
        <v>2.6629503714815768E-05</v>
      </c>
    </row>
    <row r="253" outlineLevel="1">
      <c r="A253" s="110" t="s">
        <v>710</v>
      </c>
      <c r="B253" s="127" t="s">
        <v>2690</v>
      </c>
      <c r="C253" s="168">
        <v>0.87567473</v>
      </c>
      <c r="D253" s="171">
        <v>3</v>
      </c>
      <c r="F253" s="167">
        <f>IF($C$249=0,"",IF(C253="[for completion]","",C253/$C$249))</f>
        <v>4.105132842300203E-05</v>
      </c>
      <c r="G253" s="167">
        <f>IF($D$249=0,"",IF(D253="[for completion]","",D253/$D$249))</f>
        <v>2.6629503714815768E-05</v>
      </c>
    </row>
    <row r="254" outlineLevel="1">
      <c r="A254" s="110" t="s">
        <v>711</v>
      </c>
      <c r="B254" s="127" t="s">
        <v>2691</v>
      </c>
      <c r="C254" s="168">
        <v>0.63656903</v>
      </c>
      <c r="D254" s="171">
        <v>4</v>
      </c>
      <c r="F254" s="167">
        <f>IF($C$249=0,"",IF(C254="[for completion]","",C254/$C$249))</f>
        <v>2.984213592008283E-05</v>
      </c>
      <c r="G254" s="167">
        <f>IF($D$249=0,"",IF(D254="[for completion]","",D254/$D$249))</f>
        <v>3.550600495308769E-05</v>
      </c>
    </row>
    <row r="255" outlineLevel="1">
      <c r="A255" s="110" t="s">
        <v>712</v>
      </c>
      <c r="B255" s="127" t="s">
        <v>2700</v>
      </c>
      <c r="C255" s="168">
        <v>1.02752315</v>
      </c>
      <c r="D255" s="171">
        <v>6</v>
      </c>
      <c r="F255" s="167">
        <f>IF($C$249=0,"",IF(C255="[for completion]","",C255/$C$249))</f>
        <v>4.816992982415694E-05</v>
      </c>
      <c r="G255" s="167">
        <f>IF($D$249=0,"",IF(D255="[for completion]","",D255/$D$249))</f>
        <v>5.3259007429631535E-05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2701</v>
      </c>
      <c r="C277" s="144">
        <v>0.85897919</v>
      </c>
      <c r="E277" s="105"/>
      <c r="F277" s="105"/>
    </row>
    <row r="278">
      <c r="A278" s="110" t="s">
        <v>739</v>
      </c>
      <c r="B278" s="110" t="s">
        <v>2702</v>
      </c>
      <c r="C278" s="144">
        <v>0.14102081</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t="s">
        <v>2703</v>
      </c>
      <c r="C287" s="207">
        <v>21331.21542321</v>
      </c>
      <c r="D287" s="273">
        <v>112657</v>
      </c>
      <c r="E287" s="215"/>
      <c r="F287" s="206">
        <f>IF($C$305=0,"",IF(C287="[For completion]","",C287/$C$305))</f>
        <v>1</v>
      </c>
      <c r="G287" s="206">
        <f>IF($D$305=0,"",IF(D287="[For completion]","",D287/$D$305))</f>
        <v>1</v>
      </c>
    </row>
    <row r="288" s="176" customFormat="1">
      <c r="A288" s="291" t="s">
        <v>1922</v>
      </c>
      <c r="B288" s="214"/>
      <c r="C288" s="207"/>
      <c r="D288" s="213"/>
      <c r="E288" s="215"/>
      <c r="F288" s="206">
        <f>IF($C$305=0,"",IF(C288="[For completion]","",C288/$C$305))</f>
        <v>0</v>
      </c>
      <c r="G288" s="206">
        <f>IF($D$305=0,"",IF(D288="[For completion]","",D288/$D$305))</f>
        <v>0</v>
      </c>
    </row>
    <row r="289" s="176" customFormat="1">
      <c r="A289" s="291" t="s">
        <v>1923</v>
      </c>
      <c r="B289" s="214"/>
      <c r="C289" s="207"/>
      <c r="D289" s="213"/>
      <c r="E289" s="215"/>
      <c r="F289" s="206">
        <f>IF($C$305=0,"",IF(C289="[For completion]","",C289/$C$305))</f>
        <v>0</v>
      </c>
      <c r="G289" s="206">
        <f>IF($D$305=0,"",IF(D289="[For completion]","",D289/$D$305))</f>
        <v>0</v>
      </c>
    </row>
    <row r="290" s="176" customFormat="1">
      <c r="A290" s="291" t="s">
        <v>1924</v>
      </c>
      <c r="B290" s="214"/>
      <c r="C290" s="207"/>
      <c r="D290" s="213"/>
      <c r="E290" s="215"/>
      <c r="F290" s="206">
        <f>IF($C$305=0,"",IF(C290="[For completion]","",C290/$C$305))</f>
        <v>0</v>
      </c>
      <c r="G290" s="206">
        <f>IF($D$305=0,"",IF(D290="[For completion]","",D290/$D$305))</f>
        <v>0</v>
      </c>
    </row>
    <row r="291" s="176" customFormat="1">
      <c r="A291" s="291" t="s">
        <v>1925</v>
      </c>
      <c r="B291" s="214"/>
      <c r="C291" s="207"/>
      <c r="D291" s="213"/>
      <c r="E291" s="215"/>
      <c r="F291" s="206">
        <f>IF($C$305=0,"",IF(C291="[For completion]","",C291/$C$305))</f>
        <v>0</v>
      </c>
      <c r="G291" s="206">
        <f>IF($D$305=0,"",IF(D291="[For completion]","",D291/$D$305))</f>
        <v>0</v>
      </c>
    </row>
    <row r="292" s="176" customFormat="1">
      <c r="A292" s="291" t="s">
        <v>1926</v>
      </c>
      <c r="B292" s="214"/>
      <c r="C292" s="207"/>
      <c r="D292" s="213"/>
      <c r="E292" s="215"/>
      <c r="F292" s="206">
        <f>IF($C$305=0,"",IF(C292="[For completion]","",C292/$C$305))</f>
        <v>0</v>
      </c>
      <c r="G292" s="206">
        <f>IF($D$305=0,"",IF(D292="[For completion]","",D292/$D$305))</f>
        <v>0</v>
      </c>
    </row>
    <row r="293" s="176" customFormat="1">
      <c r="A293" s="291" t="s">
        <v>1927</v>
      </c>
      <c r="B293" s="214"/>
      <c r="C293" s="207"/>
      <c r="D293" s="213"/>
      <c r="E293" s="215"/>
      <c r="F293" s="206">
        <f>IF($C$305=0,"",IF(C293="[For completion]","",C293/$C$305))</f>
        <v>0</v>
      </c>
      <c r="G293" s="206">
        <f>IF($D$305=0,"",IF(D293="[For completion]","",D293/$D$305))</f>
        <v>0</v>
      </c>
    </row>
    <row r="294" s="176" customFormat="1">
      <c r="A294" s="291" t="s">
        <v>1928</v>
      </c>
      <c r="B294" s="214"/>
      <c r="C294" s="207"/>
      <c r="D294" s="213"/>
      <c r="E294" s="215"/>
      <c r="F294" s="206">
        <f>IF($C$305=0,"",IF(C294="[For completion]","",C294/$C$305))</f>
        <v>0</v>
      </c>
      <c r="G294" s="206">
        <f>IF($D$305=0,"",IF(D294="[For completion]","",D294/$D$305))</f>
        <v>0</v>
      </c>
    </row>
    <row r="295" s="176" customFormat="1">
      <c r="A295" s="291" t="s">
        <v>1929</v>
      </c>
      <c r="B295" s="232"/>
      <c r="C295" s="207"/>
      <c r="D295" s="213"/>
      <c r="E295" s="215"/>
      <c r="F295" s="206">
        <f>IF($C$305=0,"",IF(C295="[For completion]","",C295/$C$305))</f>
        <v>0</v>
      </c>
      <c r="G295" s="206">
        <f>IF($D$305=0,"",IF(D295="[For completion]","",D295/$D$305))</f>
        <v>0</v>
      </c>
    </row>
    <row r="296" s="176" customFormat="1">
      <c r="A296" s="291" t="s">
        <v>1930</v>
      </c>
      <c r="B296" s="214"/>
      <c r="C296" s="207"/>
      <c r="D296" s="213"/>
      <c r="E296" s="215"/>
      <c r="F296" s="206">
        <f>IF($C$305=0,"",IF(C296="[For completion]","",C296/$C$305))</f>
        <v>0</v>
      </c>
      <c r="G296" s="206">
        <f>IF($D$305=0,"",IF(D296="[For completion]","",D296/$D$305))</f>
        <v>0</v>
      </c>
    </row>
    <row r="297" s="176" customFormat="1">
      <c r="A297" s="291" t="s">
        <v>1931</v>
      </c>
      <c r="B297" s="214"/>
      <c r="C297" s="207"/>
      <c r="D297" s="213"/>
      <c r="E297" s="215"/>
      <c r="F297" s="206">
        <f>IF($C$305=0,"",IF(C297="[For completion]","",C297/$C$305))</f>
        <v>0</v>
      </c>
      <c r="G297" s="206">
        <f>IF($D$305=0,"",IF(D297="[For completion]","",D297/$D$305))</f>
        <v>0</v>
      </c>
    </row>
    <row r="298" s="176" customFormat="1">
      <c r="A298" s="291" t="s">
        <v>1932</v>
      </c>
      <c r="B298" s="214"/>
      <c r="C298" s="207"/>
      <c r="D298" s="213"/>
      <c r="E298" s="215"/>
      <c r="F298" s="206">
        <f>IF($C$305=0,"",IF(C298="[For completion]","",C298/$C$305))</f>
        <v>0</v>
      </c>
      <c r="G298" s="206">
        <f>IF($D$305=0,"",IF(D298="[For completion]","",D298/$D$305))</f>
        <v>0</v>
      </c>
    </row>
    <row r="299" s="176" customFormat="1">
      <c r="A299" s="291" t="s">
        <v>1933</v>
      </c>
      <c r="B299" s="214"/>
      <c r="C299" s="207"/>
      <c r="D299" s="213"/>
      <c r="E299" s="215"/>
      <c r="F299" s="206">
        <f>IF($C$305=0,"",IF(C299="[For completion]","",C299/$C$305))</f>
        <v>0</v>
      </c>
      <c r="G299" s="206">
        <f>IF($D$305=0,"",IF(D299="[For completion]","",D299/$D$305))</f>
        <v>0</v>
      </c>
    </row>
    <row r="300" s="176" customFormat="1">
      <c r="A300" s="291" t="s">
        <v>1934</v>
      </c>
      <c r="B300" s="214"/>
      <c r="C300" s="207"/>
      <c r="D300" s="213"/>
      <c r="E300" s="215"/>
      <c r="F300" s="206">
        <f>IF($C$305=0,"",IF(C300="[For completion]","",C300/$C$305))</f>
        <v>0</v>
      </c>
      <c r="G300" s="206">
        <f>IF($D$305=0,"",IF(D300="[For completion]","",D300/$D$305))</f>
        <v>0</v>
      </c>
    </row>
    <row r="301" s="176" customFormat="1">
      <c r="A301" s="291" t="s">
        <v>1935</v>
      </c>
      <c r="B301" s="214"/>
      <c r="C301" s="207"/>
      <c r="D301" s="213"/>
      <c r="E301" s="215"/>
      <c r="F301" s="206">
        <f>IF($C$305=0,"",IF(C301="[For completion]","",C301/$C$305))</f>
        <v>0</v>
      </c>
      <c r="G301" s="206">
        <f>IF($D$305=0,"",IF(D301="[For completion]","",D301/$D$305))</f>
        <v>0</v>
      </c>
    </row>
    <row r="302" s="176" customFormat="1">
      <c r="A302" s="291" t="s">
        <v>1936</v>
      </c>
      <c r="B302" s="214"/>
      <c r="C302" s="207"/>
      <c r="D302" s="213"/>
      <c r="E302" s="215"/>
      <c r="F302" s="206">
        <f>IF($C$305=0,"",IF(C302="[For completion]","",C302/$C$305))</f>
        <v>0</v>
      </c>
      <c r="G302" s="206">
        <f>IF($D$305=0,"",IF(D302="[For completion]","",D302/$D$305))</f>
        <v>0</v>
      </c>
    </row>
    <row r="303" s="176" customFormat="1">
      <c r="A303" s="291" t="s">
        <v>1937</v>
      </c>
      <c r="B303" s="214"/>
      <c r="C303" s="207"/>
      <c r="D303" s="213"/>
      <c r="E303" s="215"/>
      <c r="F303" s="206">
        <f>IF($C$305=0,"",IF(C303="[For completion]","",C303/$C$305))</f>
        <v>0</v>
      </c>
      <c r="G303" s="206">
        <f>IF($D$305=0,"",IF(D303="[For completion]","",D303/$D$305))</f>
        <v>0</v>
      </c>
    </row>
    <row r="304" s="176" customFormat="1">
      <c r="A304" s="291" t="s">
        <v>1938</v>
      </c>
      <c r="B304" s="214"/>
      <c r="C304" s="207"/>
      <c r="D304" s="213"/>
      <c r="E304" s="215"/>
      <c r="F304" s="206">
        <f>IF($C$305=0,"",IF(C304="[For completion]","",C304/$C$305))</f>
        <v>0</v>
      </c>
      <c r="G304" s="206">
        <f>IF($D$305=0,"",IF(D304="[For completion]","",D304/$D$305))</f>
        <v>0</v>
      </c>
    </row>
    <row r="305" s="176" customFormat="1">
      <c r="A305" s="291" t="s">
        <v>1939</v>
      </c>
      <c r="B305" s="214" t="s">
        <v>99</v>
      </c>
      <c r="C305" s="207">
        <f>SUM(C287:C304)</f>
        <v>21331.21542321</v>
      </c>
      <c r="D305" s="273">
        <f>SUM(D287:D304)</f>
        <v>112657</v>
      </c>
      <c r="E305" s="215"/>
      <c r="F305" s="258">
        <f>SUM(F287:F304)</f>
        <v>1</v>
      </c>
      <c r="G305" s="258">
        <f>SUM(G287:G304)</f>
        <v>1</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t="s">
        <v>2703</v>
      </c>
      <c r="C310" s="207">
        <v>21331.21542321</v>
      </c>
      <c r="D310" s="273">
        <v>112657</v>
      </c>
      <c r="E310" s="233"/>
      <c r="F310" s="206">
        <f>IF($C$328=0,"",IF(C310="[For completion]","",C310/$C$328))</f>
        <v>1</v>
      </c>
      <c r="G310" s="206">
        <f>IF($D$328=0,"",IF(D310="[For completion]","",D310/$D$328))</f>
        <v>1</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21331.21542321</v>
      </c>
      <c r="D328" s="273">
        <f>SUM(D310:D327)</f>
        <v>112657</v>
      </c>
      <c r="E328" s="233"/>
      <c r="F328" s="258">
        <f>SUM(F310:F327)</f>
        <v>1</v>
      </c>
      <c r="G328" s="258">
        <f>SUM(G310:G327)</f>
        <v>1</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v>398.55100927</v>
      </c>
      <c r="D333" s="273">
        <v>1759</v>
      </c>
      <c r="E333" s="215"/>
      <c r="F333" s="206">
        <f>IF($C$343=0,"",IF(C333="[For completion]","",C333/$C$343))</f>
        <v>0.018683933445083768</v>
      </c>
      <c r="G333" s="206">
        <f>IF($D$343=0,"",IF(D333="[For completion]","",D333/$D$343))</f>
        <v>0.015613765678120312</v>
      </c>
    </row>
    <row r="334" s="176" customFormat="1">
      <c r="A334" s="291" t="s">
        <v>2105</v>
      </c>
      <c r="B334" s="214" t="s">
        <v>1575</v>
      </c>
      <c r="C334" s="207">
        <v>625.65264426</v>
      </c>
      <c r="D334" s="273">
        <v>2990</v>
      </c>
      <c r="E334" s="215"/>
      <c r="F334" s="206">
        <f>IF($C$343=0,"",IF(C334="[For completion]","",C334/$C$343))</f>
        <v>0.029330379532862525</v>
      </c>
      <c r="G334" s="206">
        <f>IF($D$343=0,"",IF(D334="[For completion]","",D334/$D$343))</f>
        <v>0.02654073870243305</v>
      </c>
    </row>
    <row r="335" s="176" customFormat="1">
      <c r="A335" s="291" t="s">
        <v>2106</v>
      </c>
      <c r="B335" s="308" t="s">
        <v>2262</v>
      </c>
      <c r="C335" s="207">
        <v>368.76051233</v>
      </c>
      <c r="D335" s="273">
        <v>2117</v>
      </c>
      <c r="E335" s="215"/>
      <c r="F335" s="206">
        <f>IF($C$343=0,"",IF(C335="[For completion]","",C335/$C$343))</f>
        <v>0.01728736525386923</v>
      </c>
      <c r="G335" s="206">
        <f>IF($D$343=0,"",IF(D335="[For completion]","",D335/$D$343))</f>
        <v>0.01879155312142166</v>
      </c>
    </row>
    <row r="336" s="176" customFormat="1">
      <c r="A336" s="291" t="s">
        <v>2107</v>
      </c>
      <c r="B336" s="214" t="s">
        <v>1576</v>
      </c>
      <c r="C336" s="207">
        <v>803.09525208</v>
      </c>
      <c r="D336" s="273">
        <v>5589</v>
      </c>
      <c r="E336" s="215"/>
      <c r="F336" s="206">
        <f>IF($C$343=0,"",IF(C336="[For completion]","",C336/$C$343))</f>
        <v>0.03764882760530235</v>
      </c>
      <c r="G336" s="206">
        <f>IF($D$343=0,"",IF(D336="[For completion]","",D336/$D$343))</f>
        <v>0.04961076542070177</v>
      </c>
    </row>
    <row r="337" s="176" customFormat="1">
      <c r="A337" s="291" t="s">
        <v>2108</v>
      </c>
      <c r="B337" s="214" t="s">
        <v>1577</v>
      </c>
      <c r="C337" s="207">
        <v>2530.52647891</v>
      </c>
      <c r="D337" s="273">
        <v>17330</v>
      </c>
      <c r="E337" s="215"/>
      <c r="F337" s="206">
        <f>IF($C$343=0,"",IF(C337="[For completion]","",C337/$C$343))</f>
        <v>0.1186302059542558</v>
      </c>
      <c r="G337" s="206">
        <f>IF($D$343=0,"",IF(D337="[For completion]","",D337/$D$343))</f>
        <v>0.15382976645925242</v>
      </c>
    </row>
    <row r="338" s="176" customFormat="1">
      <c r="A338" s="291" t="s">
        <v>2109</v>
      </c>
      <c r="B338" s="214" t="s">
        <v>1578</v>
      </c>
      <c r="C338" s="207">
        <v>2825.88126325</v>
      </c>
      <c r="D338" s="273">
        <v>19126</v>
      </c>
      <c r="E338" s="215"/>
      <c r="F338" s="206">
        <f>IF($C$343=0,"",IF(C338="[For completion]","",C338/$C$343))</f>
        <v>0.13247633607296583</v>
      </c>
      <c r="G338" s="206">
        <f>IF($D$343=0,"",IF(D338="[For completion]","",D338/$D$343))</f>
        <v>0.16977196268318878</v>
      </c>
    </row>
    <row r="339" s="176" customFormat="1">
      <c r="A339" s="291" t="s">
        <v>2110</v>
      </c>
      <c r="B339" s="214" t="s">
        <v>1579</v>
      </c>
      <c r="C339" s="207">
        <v>3966.12056357</v>
      </c>
      <c r="D339" s="273">
        <v>22220</v>
      </c>
      <c r="E339" s="215"/>
      <c r="F339" s="206">
        <f>IF($C$343=0,"",IF(C339="[For completion]","",C339/$C$343))</f>
        <v>0.18593036003258193</v>
      </c>
      <c r="G339" s="206">
        <f>IF($D$343=0,"",IF(D339="[For completion]","",D339/$D$343))</f>
        <v>0.19723585751440212</v>
      </c>
    </row>
    <row r="340" s="176" customFormat="1">
      <c r="A340" s="291" t="s">
        <v>2111</v>
      </c>
      <c r="B340" s="214" t="s">
        <v>1580</v>
      </c>
      <c r="C340" s="207">
        <v>2788.48573461</v>
      </c>
      <c r="D340" s="273">
        <v>12256</v>
      </c>
      <c r="E340" s="215"/>
      <c r="F340" s="206">
        <f>IF($C$343=0,"",IF(C340="[For completion]","",C340/$C$343))</f>
        <v>0.13072324662643992</v>
      </c>
      <c r="G340" s="206">
        <f>IF($D$343=0,"",IF(D340="[For completion]","",D340/$D$343))</f>
        <v>0.10879039917626068</v>
      </c>
    </row>
    <row r="341" s="176" customFormat="1">
      <c r="A341" s="291" t="s">
        <v>2112</v>
      </c>
      <c r="B341" s="214" t="s">
        <v>1581</v>
      </c>
      <c r="C341" s="207">
        <v>7024.14196493</v>
      </c>
      <c r="D341" s="273">
        <v>29270</v>
      </c>
      <c r="E341" s="215"/>
      <c r="F341" s="206">
        <f>IF($C$343=0,"",IF(C341="[For completion]","",C341/$C$343))</f>
        <v>0.32928934547663863</v>
      </c>
      <c r="G341" s="206">
        <f>IF($D$343=0,"",IF(D341="[For completion]","",D341/$D$343))</f>
        <v>0.2598151912442192</v>
      </c>
    </row>
    <row r="342" s="176" customFormat="1">
      <c r="A342" s="291" t="s">
        <v>2113</v>
      </c>
      <c r="B342" s="230" t="s">
        <v>2704</v>
      </c>
      <c r="C342" s="207">
        <v>0</v>
      </c>
      <c r="D342" s="273">
        <v>0</v>
      </c>
      <c r="F342" s="206">
        <f>IF($C$343=0,"",IF(C342="[For completion]","",C342/$C$343))</f>
        <v>0</v>
      </c>
      <c r="G342" s="206">
        <f>IF($D$343=0,"",IF(D342="[For completion]","",D342/$D$343))</f>
        <v>0</v>
      </c>
    </row>
    <row r="343" s="176" customFormat="1">
      <c r="A343" s="291" t="s">
        <v>2114</v>
      </c>
      <c r="B343" s="214" t="s">
        <v>99</v>
      </c>
      <c r="C343" s="207">
        <f>SUM(C333:C342)</f>
        <v>21331.21542321</v>
      </c>
      <c r="D343" s="273">
        <f>SUM(D333:D342)</f>
        <v>112657</v>
      </c>
      <c r="E343" s="215"/>
      <c r="F343" s="258">
        <f>SUM(F333:F342)</f>
        <v>1</v>
      </c>
      <c r="G343" s="258">
        <f>SUM(G333:G342)</f>
        <v>1</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v>18347.40897383</v>
      </c>
      <c r="D346" s="273">
        <v>94064</v>
      </c>
      <c r="E346" s="233"/>
      <c r="F346" s="206">
        <f>IF($C$353=0,"",IF(C346="[For completion]","",C346/$C$353))</f>
        <v>0.8601201858318214</v>
      </c>
      <c r="G346" s="206">
        <f>IF($D$353=0,"",IF(D346="[For completion]","",D346/$D$353))</f>
        <v>0.8349592124768102</v>
      </c>
    </row>
    <row r="347" s="176" customFormat="1">
      <c r="A347" s="291" t="s">
        <v>2443</v>
      </c>
      <c r="B347" s="228" t="s">
        <v>1965</v>
      </c>
      <c r="C347" s="207">
        <v>2983.80644938</v>
      </c>
      <c r="D347" s="273">
        <v>18593</v>
      </c>
      <c r="E347" s="233"/>
      <c r="F347" s="206">
        <f>IF($C$353=0,"",IF(C347="[For completion]","",C347/$C$353))</f>
        <v>0.13987981416817857</v>
      </c>
      <c r="G347" s="206">
        <f>IF($D$353=0,"",IF(D347="[For completion]","",D347/$D$353))</f>
        <v>0.16504078752318985</v>
      </c>
    </row>
    <row r="348" s="176" customFormat="1">
      <c r="A348" s="291" t="s">
        <v>2444</v>
      </c>
      <c r="B348" s="232" t="s">
        <v>1966</v>
      </c>
      <c r="C348" s="207">
        <v>0</v>
      </c>
      <c r="D348" s="273">
        <v>0</v>
      </c>
      <c r="E348" s="233"/>
      <c r="F348" s="206">
        <f>IF($C$353=0,"",IF(C348="[For completion]","",C348/$C$353))</f>
        <v>0</v>
      </c>
      <c r="G348" s="206">
        <f>IF($D$353=0,"",IF(D348="[For completion]","",D348/$D$353))</f>
        <v>0</v>
      </c>
    </row>
    <row r="349" s="176" customFormat="1">
      <c r="A349" s="291" t="s">
        <v>2445</v>
      </c>
      <c r="B349" s="232" t="s">
        <v>1967</v>
      </c>
      <c r="C349" s="207">
        <v>0</v>
      </c>
      <c r="D349" s="273">
        <v>0</v>
      </c>
      <c r="E349" s="233"/>
      <c r="F349" s="206">
        <f>IF($C$353=0,"",IF(C349="[For completion]","",C349/$C$353))</f>
        <v>0</v>
      </c>
      <c r="G349" s="206">
        <f>IF($D$353=0,"",IF(D349="[For completion]","",D349/$D$353))</f>
        <v>0</v>
      </c>
    </row>
    <row r="350" s="176" customFormat="1">
      <c r="A350" s="291" t="s">
        <v>2446</v>
      </c>
      <c r="B350" s="232" t="s">
        <v>1968</v>
      </c>
      <c r="C350" s="207">
        <v>0</v>
      </c>
      <c r="D350" s="273">
        <v>0</v>
      </c>
      <c r="E350" s="233"/>
      <c r="F350" s="206">
        <f>IF($C$353=0,"",IF(C350="[For completion]","",C350/$C$353))</f>
        <v>0</v>
      </c>
      <c r="G350" s="206">
        <f>IF($D$353=0,"",IF(D350="[For completion]","",D350/$D$353))</f>
        <v>0</v>
      </c>
    </row>
    <row r="351" s="176" customFormat="1">
      <c r="A351" s="291" t="s">
        <v>2447</v>
      </c>
      <c r="B351" s="232" t="s">
        <v>2705</v>
      </c>
      <c r="C351" s="207">
        <v>0</v>
      </c>
      <c r="D351" s="273">
        <v>0</v>
      </c>
      <c r="E351" s="233"/>
      <c r="F351" s="206">
        <f>IF($C$353=0,"",IF(C351="[For completion]","",C351/$C$353))</f>
        <v>0</v>
      </c>
      <c r="G351" s="206">
        <f>IF($D$353=0,"",IF(D351="[For completion]","",D351/$D$353))</f>
        <v>0</v>
      </c>
    </row>
    <row r="352" s="176" customFormat="1">
      <c r="A352" s="291" t="s">
        <v>2448</v>
      </c>
      <c r="B352" s="232" t="s">
        <v>97</v>
      </c>
      <c r="C352" s="207">
        <v>0</v>
      </c>
      <c r="D352" s="273">
        <v>0</v>
      </c>
      <c r="E352" s="233"/>
      <c r="F352" s="206">
        <f>IF($C$353=0,"",IF(C352="[For completion]","",C352/$C$353))</f>
        <v>0</v>
      </c>
      <c r="G352" s="206">
        <f>IF($D$353=0,"",IF(D352="[For completion]","",D352/$D$353))</f>
        <v>0</v>
      </c>
    </row>
    <row r="353" s="176" customFormat="1">
      <c r="A353" s="291" t="s">
        <v>2449</v>
      </c>
      <c r="B353" s="232" t="s">
        <v>99</v>
      </c>
      <c r="C353" s="207">
        <f>SUM(C346:C352)</f>
        <v>21331.21542321</v>
      </c>
      <c r="D353" s="273">
        <f>SUM(D346:D352)</f>
        <v>112657</v>
      </c>
      <c r="E353" s="233"/>
      <c r="F353" s="258">
        <f>SUM(F346:F352)</f>
        <v>1</v>
      </c>
      <c r="G353" s="258">
        <f>SUM(G346:G352)</f>
        <v>1</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v>0</v>
      </c>
      <c r="D356" s="273">
        <v>0</v>
      </c>
      <c r="E356" s="233"/>
      <c r="F356" s="206">
        <f>IF($C$360=0,"",IF(C356="[For completion]","",C356/$C$360))</f>
        <v>0</v>
      </c>
      <c r="G356" s="206">
        <f>IF($D$360=0,"",IF(D356="[For completion]","",D356/$D$360))</f>
        <v>0</v>
      </c>
    </row>
    <row r="357" s="176" customFormat="1">
      <c r="A357" s="291" t="s">
        <v>2451</v>
      </c>
      <c r="B357" s="228" t="s">
        <v>2160</v>
      </c>
      <c r="C357" s="207">
        <v>0</v>
      </c>
      <c r="D357" s="273">
        <v>0</v>
      </c>
      <c r="E357" s="233"/>
      <c r="F357" s="206">
        <f>IF($C$360=0,"",IF(C357="[For completion]","",C357/$C$360))</f>
        <v>0</v>
      </c>
      <c r="G357" s="206">
        <f>IF($D$360=0,"",IF(D357="[For completion]","",D357/$D$360))</f>
        <v>0</v>
      </c>
    </row>
    <row r="358" s="176" customFormat="1">
      <c r="A358" s="291" t="s">
        <v>2452</v>
      </c>
      <c r="B358" s="232" t="s">
        <v>1583</v>
      </c>
      <c r="C358" s="207">
        <v>0</v>
      </c>
      <c r="D358" s="273">
        <v>0</v>
      </c>
      <c r="E358" s="233"/>
      <c r="F358" s="206">
        <f>IF($C$360=0,"",IF(C358="[For completion]","",C358/$C$360))</f>
        <v>0</v>
      </c>
      <c r="G358" s="206">
        <f>IF($D$360=0,"",IF(D358="[For completion]","",D358/$D$360))</f>
        <v>0</v>
      </c>
    </row>
    <row r="359" s="176" customFormat="1">
      <c r="A359" s="291" t="s">
        <v>2453</v>
      </c>
      <c r="B359" s="230" t="s">
        <v>1976</v>
      </c>
      <c r="C359" s="207">
        <v>21331.21542321</v>
      </c>
      <c r="D359" s="273">
        <v>112657</v>
      </c>
      <c r="E359" s="233"/>
      <c r="F359" s="206">
        <f>IF($C$360=0,"",IF(C359="[For completion]","",C359/$C$360))</f>
        <v>1</v>
      </c>
      <c r="G359" s="206">
        <f>IF($D$360=0,"",IF(D359="[For completion]","",D359/$D$360))</f>
        <v>1</v>
      </c>
    </row>
    <row r="360" s="176" customFormat="1">
      <c r="A360" s="291" t="s">
        <v>2454</v>
      </c>
      <c r="B360" s="232" t="s">
        <v>99</v>
      </c>
      <c r="C360" s="207">
        <f>SUM(C356:C359)</f>
        <v>21331.21542321</v>
      </c>
      <c r="D360" s="273">
        <f>SUM(D356:D359)</f>
        <v>112657</v>
      </c>
      <c r="E360" s="233"/>
      <c r="F360" s="258">
        <f>SUM(F356:F359)</f>
        <v>1</v>
      </c>
      <c r="G360" s="258">
        <f>SUM(G356:G359)</f>
        <v>1</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t="s">
        <v>2704</v>
      </c>
      <c r="C363" s="207">
        <v>21331.21542321</v>
      </c>
      <c r="D363" s="273">
        <v>112657</v>
      </c>
      <c r="E363" s="309"/>
      <c r="F363" s="206">
        <f>IF($C$381=0,"",IF(C363="[For completion]","",C363/$C$381))</f>
        <v>1</v>
      </c>
      <c r="G363" s="206">
        <f>IF($D$381=0,"",IF(D363="[For completion]","",D363/$D$381))</f>
        <v>1</v>
      </c>
    </row>
    <row r="364" s="176" customFormat="1">
      <c r="A364" s="291" t="s">
        <v>2457</v>
      </c>
      <c r="B364" s="308"/>
      <c r="C364" s="207"/>
      <c r="D364" s="291"/>
      <c r="E364" s="309"/>
      <c r="F364" s="206">
        <f>IF($C$381=0,"",IF(C364="[For completion]","",C364/$C$381))</f>
        <v>0</v>
      </c>
      <c r="G364" s="206">
        <f>IF($D$381=0,"",IF(D364="[For completion]","",D364/$D$381))</f>
        <v>0</v>
      </c>
    </row>
    <row r="365" s="176" customFormat="1">
      <c r="A365" s="291" t="s">
        <v>2458</v>
      </c>
      <c r="B365" s="308"/>
      <c r="C365" s="207"/>
      <c r="D365" s="291"/>
      <c r="E365" s="309"/>
      <c r="F365" s="206">
        <f>IF($C$381=0,"",IF(C365="[For completion]","",C365/$C$381))</f>
        <v>0</v>
      </c>
      <c r="G365" s="206">
        <f>IF($D$381=0,"",IF(D365="[For completion]","",D365/$D$381))</f>
        <v>0</v>
      </c>
    </row>
    <row r="366" s="176" customFormat="1">
      <c r="A366" s="291" t="s">
        <v>2459</v>
      </c>
      <c r="B366" s="308"/>
      <c r="C366" s="207"/>
      <c r="D366" s="291"/>
      <c r="E366" s="309"/>
      <c r="F366" s="206">
        <f>IF($C$381=0,"",IF(C366="[For completion]","",C366/$C$381))</f>
        <v>0</v>
      </c>
      <c r="G366" s="206">
        <f>IF($D$381=0,"",IF(D366="[For completion]","",D366/$D$381))</f>
        <v>0</v>
      </c>
    </row>
    <row r="367" s="176" customFormat="1">
      <c r="A367" s="291" t="s">
        <v>2460</v>
      </c>
      <c r="B367" s="308"/>
      <c r="C367" s="207"/>
      <c r="D367" s="291"/>
      <c r="E367" s="309"/>
      <c r="F367" s="206">
        <f>IF($C$381=0,"",IF(C367="[For completion]","",C367/$C$381))</f>
        <v>0</v>
      </c>
      <c r="G367" s="206">
        <f>IF($D$381=0,"",IF(D367="[For completion]","",D367/$D$381))</f>
        <v>0</v>
      </c>
    </row>
    <row r="368" s="176" customFormat="1">
      <c r="A368" s="291" t="s">
        <v>2461</v>
      </c>
      <c r="B368" s="308"/>
      <c r="C368" s="207"/>
      <c r="D368" s="291"/>
      <c r="E368" s="309"/>
      <c r="F368" s="206">
        <f>IF($C$381=0,"",IF(C368="[For completion]","",C368/$C$381))</f>
        <v>0</v>
      </c>
      <c r="G368" s="206">
        <f>IF($D$381=0,"",IF(D368="[For completion]","",D368/$D$381))</f>
        <v>0</v>
      </c>
    </row>
    <row r="369" s="176" customFormat="1">
      <c r="A369" s="291" t="s">
        <v>2462</v>
      </c>
      <c r="B369" s="308"/>
      <c r="C369" s="207"/>
      <c r="D369" s="291"/>
      <c r="E369" s="309"/>
      <c r="F369" s="206">
        <f>IF($C$381=0,"",IF(C369="[For completion]","",C369/$C$381))</f>
        <v>0</v>
      </c>
      <c r="G369" s="206">
        <f>IF($D$381=0,"",IF(D369="[For completion]","",D369/$D$381))</f>
        <v>0</v>
      </c>
    </row>
    <row r="370" s="176" customFormat="1">
      <c r="A370" s="291" t="s">
        <v>2463</v>
      </c>
      <c r="B370" s="308"/>
      <c r="C370" s="207"/>
      <c r="D370" s="291"/>
      <c r="E370" s="309"/>
      <c r="F370" s="206">
        <f>IF($C$381=0,"",IF(C370="[For completion]","",C370/$C$381))</f>
        <v>0</v>
      </c>
      <c r="G370" s="206">
        <f>IF($D$381=0,"",IF(D370="[For completion]","",D370/$D$381))</f>
        <v>0</v>
      </c>
    </row>
    <row r="371" s="176" customFormat="1">
      <c r="A371" s="291" t="s">
        <v>2464</v>
      </c>
      <c r="B371" s="308"/>
      <c r="C371" s="207"/>
      <c r="D371" s="291"/>
      <c r="E371" s="309"/>
      <c r="F371" s="206">
        <f>IF($C$381=0,"",IF(C371="[For completion]","",C371/$C$381))</f>
        <v>0</v>
      </c>
      <c r="G371" s="206">
        <f>IF($D$381=0,"",IF(D371="[For completion]","",D371/$D$381))</f>
        <v>0</v>
      </c>
    </row>
    <row r="372" s="176" customFormat="1">
      <c r="A372" s="291" t="s">
        <v>2465</v>
      </c>
      <c r="B372" s="308"/>
      <c r="C372" s="207"/>
      <c r="D372" s="291"/>
      <c r="E372" s="309"/>
      <c r="F372" s="206">
        <f>IF($C$381=0,"",IF(C372="[For completion]","",C372/$C$381))</f>
        <v>0</v>
      </c>
      <c r="G372" s="206">
        <f>IF($D$381=0,"",IF(D372="[For completion]","",D372/$D$381))</f>
        <v>0</v>
      </c>
    </row>
    <row r="373" s="176" customFormat="1">
      <c r="A373" s="291" t="s">
        <v>2466</v>
      </c>
      <c r="B373" s="308"/>
      <c r="C373" s="207"/>
      <c r="D373" s="291"/>
      <c r="E373" s="309"/>
      <c r="F373" s="206">
        <f>IF($C$381=0,"",IF(C373="[For completion]","",C373/$C$381))</f>
        <v>0</v>
      </c>
      <c r="G373" s="206">
        <f>IF($D$381=0,"",IF(D373="[For completion]","",D373/$D$381))</f>
        <v>0</v>
      </c>
    </row>
    <row r="374" s="176" customFormat="1">
      <c r="A374" s="291" t="s">
        <v>2467</v>
      </c>
      <c r="B374" s="308"/>
      <c r="C374" s="207"/>
      <c r="D374" s="291"/>
      <c r="E374" s="309"/>
      <c r="F374" s="206">
        <f>IF($C$381=0,"",IF(C374="[For completion]","",C374/$C$381))</f>
        <v>0</v>
      </c>
      <c r="G374" s="206">
        <f>IF($D$381=0,"",IF(D374="[For completion]","",D374/$D$381))</f>
        <v>0</v>
      </c>
    </row>
    <row r="375" s="176" customFormat="1">
      <c r="A375" s="291" t="s">
        <v>2468</v>
      </c>
      <c r="B375" s="308"/>
      <c r="C375" s="207"/>
      <c r="D375" s="291"/>
      <c r="E375" s="309"/>
      <c r="F375" s="206">
        <f>IF($C$381=0,"",IF(C375="[For completion]","",C375/$C$381))</f>
        <v>0</v>
      </c>
      <c r="G375" s="206">
        <f>IF($D$381=0,"",IF(D375="[For completion]","",D375/$D$381))</f>
        <v>0</v>
      </c>
    </row>
    <row r="376" s="176" customFormat="1">
      <c r="A376" s="291" t="s">
        <v>2469</v>
      </c>
      <c r="B376" s="308"/>
      <c r="C376" s="207"/>
      <c r="D376" s="291"/>
      <c r="E376" s="309"/>
      <c r="F376" s="206">
        <f>IF($C$381=0,"",IF(C376="[For completion]","",C376/$C$381))</f>
        <v>0</v>
      </c>
      <c r="G376" s="206">
        <f>IF($D$381=0,"",IF(D376="[For completion]","",D376/$D$381))</f>
        <v>0</v>
      </c>
    </row>
    <row r="377" s="176" customFormat="1">
      <c r="A377" s="291" t="s">
        <v>2470</v>
      </c>
      <c r="B377" s="308"/>
      <c r="C377" s="207"/>
      <c r="D377" s="291"/>
      <c r="E377" s="309"/>
      <c r="F377" s="206">
        <f>IF($C$381=0,"",IF(C377="[For completion]","",C377/$C$381))</f>
        <v>0</v>
      </c>
      <c r="G377" s="206">
        <f>IF($D$381=0,"",IF(D377="[For completion]","",D377/$D$381))</f>
        <v>0</v>
      </c>
    </row>
    <row r="378" s="176" customFormat="1">
      <c r="A378" s="291" t="s">
        <v>2471</v>
      </c>
      <c r="B378" s="308"/>
      <c r="C378" s="207"/>
      <c r="D378" s="291"/>
      <c r="E378" s="309"/>
      <c r="F378" s="206">
        <f>IF($C$381=0,"",IF(C378="[For completion]","",C378/$C$381))</f>
        <v>0</v>
      </c>
      <c r="G378" s="206">
        <f>IF($D$381=0,"",IF(D378="[For completion]","",D378/$D$381))</f>
        <v>0</v>
      </c>
    </row>
    <row r="379" s="176" customFormat="1">
      <c r="A379" s="291" t="s">
        <v>2472</v>
      </c>
      <c r="B379" s="308"/>
      <c r="C379" s="207"/>
      <c r="D379" s="291"/>
      <c r="E379" s="309"/>
      <c r="F379" s="206">
        <f>IF($C$381=0,"",IF(C379="[For completion]","",C379/$C$381))</f>
        <v>0</v>
      </c>
      <c r="G379" s="206">
        <f>IF($D$381=0,"",IF(D379="[For completion]","",D379/$D$381))</f>
        <v>0</v>
      </c>
    </row>
    <row r="380" s="176" customFormat="1">
      <c r="A380" s="291" t="s">
        <v>2473</v>
      </c>
      <c r="B380" s="308"/>
      <c r="C380" s="207"/>
      <c r="D380" s="291"/>
      <c r="E380" s="309"/>
      <c r="F380" s="206">
        <f>IF($C$381=0,"",IF(C380="[For completion]","",C380/$C$381))</f>
        <v>0</v>
      </c>
      <c r="G380" s="206">
        <f>IF($D$381=0,"",IF(D380="[For completion]","",D380/$D$381))</f>
        <v>0</v>
      </c>
    </row>
    <row r="381" s="176" customFormat="1">
      <c r="A381" s="291" t="s">
        <v>2474</v>
      </c>
      <c r="B381" s="308" t="s">
        <v>99</v>
      </c>
      <c r="C381" s="207">
        <f>SUM(C363:C380)</f>
        <v>21331.21542321</v>
      </c>
      <c r="D381" s="273">
        <f>SUM(D363:D380)</f>
        <v>112657</v>
      </c>
      <c r="E381" s="309"/>
      <c r="F381" s="206">
        <f>IF($C$381=0,"",IF(C381="[For completion]","",C381/$C$381))</f>
        <v>1</v>
      </c>
      <c r="G381" s="206">
        <f>IF($D$381=0,"",IF(D381="[For completion]","",D381/$D$381))</f>
        <v>1</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
      <c r="A411" s="134"/>
      <c r="B411" s="135" t="s">
        <v>748</v>
      </c>
      <c r="C411" s="134"/>
      <c r="D411" s="134"/>
      <c r="E411" s="134"/>
      <c r="F411" s="136"/>
      <c r="G411" s="136"/>
    </row>
    <row r="412" ht="15"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ht="15"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ht="15"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ht="1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2261</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2261</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2261</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1523</v>
      </c>
    </row>
    <row r="6">
      <c r="A6" s="1" t="s">
        <v>1151</v>
      </c>
      <c r="B6" s="40" t="s">
        <v>1152</v>
      </c>
      <c r="C6" s="26" t="s">
        <v>2718</v>
      </c>
    </row>
    <row r="7">
      <c r="A7" s="1" t="s">
        <v>1153</v>
      </c>
      <c r="B7" s="40" t="s">
        <v>1154</v>
      </c>
      <c r="C7" s="26" t="s">
        <v>2720</v>
      </c>
    </row>
    <row r="8">
      <c r="A8" s="1" t="s">
        <v>1155</v>
      </c>
      <c r="B8" s="40" t="s">
        <v>1156</v>
      </c>
      <c r="C8" s="26" t="s">
        <v>2719</v>
      </c>
    </row>
    <row r="9">
      <c r="A9" s="1" t="s">
        <v>1157</v>
      </c>
      <c r="B9" s="40" t="s">
        <v>1158</v>
      </c>
      <c r="C9" s="26" t="s">
        <v>2708</v>
      </c>
    </row>
    <row r="10" ht="44.25" customHeight="1">
      <c r="A10" s="1" t="s">
        <v>1159</v>
      </c>
      <c r="B10" s="40" t="s">
        <v>2713</v>
      </c>
      <c r="C10" s="26" t="s">
        <v>2714</v>
      </c>
    </row>
    <row r="11" ht="54.75" customHeight="1">
      <c r="A11" s="1" t="s">
        <v>1160</v>
      </c>
      <c r="B11" s="40" t="s">
        <v>2715</v>
      </c>
      <c r="C11" s="26" t="s">
        <v>2716</v>
      </c>
    </row>
    <row r="12">
      <c r="A12" s="1" t="s">
        <v>1161</v>
      </c>
      <c r="B12" s="40" t="s">
        <v>1162</v>
      </c>
      <c r="C12" s="26" t="s">
        <v>2711</v>
      </c>
    </row>
    <row r="13">
      <c r="A13" s="1" t="s">
        <v>1163</v>
      </c>
      <c r="B13" s="40" t="s">
        <v>1164</v>
      </c>
      <c r="C13" s="26" t="s">
        <v>2710</v>
      </c>
    </row>
    <row r="14" ht="28.5">
      <c r="A14" s="1" t="s">
        <v>1165</v>
      </c>
      <c r="B14" s="40" t="s">
        <v>1166</v>
      </c>
      <c r="C14" s="26" t="s">
        <v>2709</v>
      </c>
    </row>
    <row r="15">
      <c r="A15" s="1" t="s">
        <v>1167</v>
      </c>
      <c r="B15" s="40" t="s">
        <v>1168</v>
      </c>
      <c r="C15" s="26" t="s">
        <v>2712</v>
      </c>
    </row>
    <row r="16" ht="28.5">
      <c r="A16" s="1" t="s">
        <v>1169</v>
      </c>
      <c r="B16" s="44" t="s">
        <v>1170</v>
      </c>
      <c r="C16" s="26" t="s">
        <v>2706</v>
      </c>
    </row>
    <row r="17" ht="30" customHeight="1">
      <c r="A17" s="1" t="s">
        <v>1171</v>
      </c>
      <c r="B17" s="44" t="s">
        <v>1172</v>
      </c>
      <c r="C17" s="26" t="s">
        <v>2707</v>
      </c>
    </row>
    <row r="18">
      <c r="A18" s="1" t="s">
        <v>1173</v>
      </c>
      <c r="B18" s="44" t="s">
        <v>1174</v>
      </c>
      <c r="C18" s="26" t="s">
        <v>2717</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2585</v>
      </c>
      <c r="E3" s="334"/>
      <c r="F3" s="334"/>
      <c r="G3" s="334"/>
      <c r="H3" s="334"/>
      <c r="J3" s="321"/>
    </row>
    <row r="4" ht="48.75" customHeight="1">
      <c r="B4" s="320"/>
      <c r="D4" s="334"/>
      <c r="E4" s="334"/>
      <c r="F4" s="334"/>
      <c r="G4" s="334"/>
      <c r="H4" s="334"/>
      <c r="J4" s="321"/>
    </row>
    <row r="5">
      <c r="B5" s="320"/>
      <c r="E5" s="322"/>
      <c r="F5" s="323"/>
      <c r="J5" s="321"/>
    </row>
    <row r="6">
      <c r="B6" s="320"/>
      <c r="D6" s="335" t="s">
        <v>2586</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1479</v>
      </c>
      <c r="B1" s="336"/>
    </row>
    <row r="2" ht="30.75">
      <c r="A2" s="149" t="s">
        <v>1478</v>
      </c>
      <c r="B2" s="149"/>
      <c r="C2" s="24"/>
      <c r="D2" s="24"/>
      <c r="E2" s="24"/>
      <c r="F2" s="306" t="s">
        <v>2261</v>
      </c>
      <c r="G2" s="59"/>
      <c r="H2" s="24"/>
      <c r="I2" s="23"/>
      <c r="J2" s="24"/>
      <c r="K2" s="24"/>
      <c r="L2" s="24"/>
      <c r="M2" s="24"/>
    </row>
    <row r="3" ht="14.65" thickBot="1">
      <c r="A3" s="24"/>
      <c r="B3" s="25"/>
      <c r="C3" s="25"/>
      <c r="D3" s="24"/>
      <c r="E3" s="24"/>
      <c r="F3" s="24"/>
      <c r="G3" s="24"/>
      <c r="H3" s="24"/>
      <c r="L3" s="24"/>
      <c r="M3" s="24"/>
    </row>
    <row r="4" ht="18.4" thickBot="1">
      <c r="A4" s="27"/>
      <c r="B4" s="28" t="s">
        <v>23</v>
      </c>
      <c r="C4" s="29" t="s">
        <v>2587</v>
      </c>
      <c r="D4" s="27"/>
      <c r="E4" s="27"/>
      <c r="F4" s="24"/>
      <c r="G4" s="24"/>
      <c r="H4" s="24"/>
      <c r="I4" s="37" t="s">
        <v>1471</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4.65" thickBot="1">
      <c r="B9" s="35" t="s">
        <v>1417</v>
      </c>
      <c r="H9" s="24"/>
      <c r="L9" s="24"/>
      <c r="M9" s="24"/>
    </row>
    <row r="10">
      <c r="B10" s="36"/>
      <c r="H10" s="24"/>
      <c r="I10" s="103" t="s">
        <v>1473</v>
      </c>
      <c r="L10" s="24"/>
      <c r="M10" s="24"/>
    </row>
    <row r="11">
      <c r="B11" s="36"/>
      <c r="H11" s="24"/>
      <c r="I11" s="103" t="s">
        <v>1475</v>
      </c>
      <c r="L11" s="24"/>
      <c r="M11" s="24"/>
    </row>
    <row r="12" ht="36">
      <c r="A12" s="37" t="s">
        <v>33</v>
      </c>
      <c r="B12" s="37" t="s">
        <v>1464</v>
      </c>
      <c r="C12" s="38"/>
      <c r="D12" s="38"/>
      <c r="E12" s="38"/>
      <c r="F12" s="38"/>
      <c r="G12" s="38"/>
      <c r="H12" s="24"/>
      <c r="L12" s="24"/>
      <c r="M12" s="24"/>
    </row>
    <row r="13" ht="15" customHeight="1">
      <c r="A13" s="45"/>
      <c r="B13" s="46" t="s">
        <v>1394</v>
      </c>
      <c r="C13" s="45" t="s">
        <v>1463</v>
      </c>
      <c r="D13" s="45" t="s">
        <v>1472</v>
      </c>
      <c r="E13" s="47"/>
      <c r="F13" s="48"/>
      <c r="G13" s="48"/>
      <c r="H13" s="24"/>
      <c r="L13" s="24"/>
      <c r="M13" s="24"/>
    </row>
    <row r="14">
      <c r="A14" s="26" t="s">
        <v>1383</v>
      </c>
      <c r="B14" s="43" t="s">
        <v>1373</v>
      </c>
      <c r="C14" s="367" t="s">
        <v>2721</v>
      </c>
      <c r="D14" s="367"/>
      <c r="E14" s="32"/>
      <c r="F14" s="32"/>
      <c r="G14" s="32"/>
      <c r="H14" s="24"/>
      <c r="L14" s="24"/>
      <c r="M14" s="24"/>
    </row>
    <row r="15">
      <c r="A15" s="26" t="s">
        <v>1384</v>
      </c>
      <c r="B15" s="43" t="s">
        <v>2722</v>
      </c>
      <c r="C15" s="26" t="s">
        <v>2589</v>
      </c>
      <c r="D15" s="26" t="s">
        <v>2723</v>
      </c>
      <c r="E15" s="32"/>
      <c r="F15" s="32"/>
      <c r="G15" s="32"/>
      <c r="H15" s="24"/>
      <c r="L15" s="24"/>
      <c r="M15" s="24"/>
    </row>
    <row r="16">
      <c r="A16" s="26" t="s">
        <v>1385</v>
      </c>
      <c r="B16" s="43" t="s">
        <v>1374</v>
      </c>
      <c r="C16" s="26" t="s">
        <v>2721</v>
      </c>
      <c r="E16" s="32"/>
      <c r="F16" s="32"/>
      <c r="G16" s="32"/>
      <c r="H16" s="24"/>
      <c r="L16" s="24"/>
      <c r="M16" s="24"/>
    </row>
    <row r="17">
      <c r="A17" s="26" t="s">
        <v>1386</v>
      </c>
      <c r="B17" s="223" t="s">
        <v>1375</v>
      </c>
      <c r="C17" s="26" t="s">
        <v>2721</v>
      </c>
      <c r="E17" s="32"/>
      <c r="F17" s="32"/>
      <c r="G17" s="32"/>
      <c r="H17" s="24"/>
      <c r="L17" s="24"/>
      <c r="M17" s="24"/>
    </row>
    <row r="18">
      <c r="A18" s="26" t="s">
        <v>1387</v>
      </c>
      <c r="B18" s="43" t="s">
        <v>2724</v>
      </c>
      <c r="C18" s="26" t="s">
        <v>2589</v>
      </c>
      <c r="D18" s="26" t="s">
        <v>2723</v>
      </c>
      <c r="E18" s="32"/>
      <c r="F18" s="32"/>
      <c r="G18" s="32"/>
      <c r="H18" s="24"/>
      <c r="L18" s="24"/>
      <c r="M18" s="24"/>
    </row>
    <row r="19">
      <c r="A19" s="26" t="s">
        <v>1388</v>
      </c>
      <c r="B19" s="43" t="s">
        <v>1376</v>
      </c>
      <c r="C19" s="26" t="s">
        <v>2721</v>
      </c>
      <c r="E19" s="32"/>
      <c r="F19" s="32"/>
      <c r="G19" s="32"/>
      <c r="H19" s="24"/>
      <c r="L19" s="24"/>
      <c r="M19" s="24"/>
    </row>
    <row r="20">
      <c r="A20" s="26" t="s">
        <v>1389</v>
      </c>
      <c r="B20" s="43" t="s">
        <v>1377</v>
      </c>
      <c r="C20" s="26" t="s">
        <v>2589</v>
      </c>
      <c r="D20" s="26" t="s">
        <v>2723</v>
      </c>
      <c r="E20" s="32"/>
      <c r="F20" s="32"/>
      <c r="G20" s="32"/>
      <c r="H20" s="24"/>
      <c r="L20" s="24"/>
      <c r="M20" s="24"/>
    </row>
    <row r="21">
      <c r="A21" s="26" t="s">
        <v>1390</v>
      </c>
      <c r="B21" s="43" t="s">
        <v>1378</v>
      </c>
      <c r="C21" s="26" t="s">
        <v>2589</v>
      </c>
      <c r="D21" s="26" t="s">
        <v>2723</v>
      </c>
      <c r="E21" s="32"/>
      <c r="F21" s="32"/>
      <c r="G21" s="32"/>
      <c r="H21" s="24"/>
      <c r="L21" s="24"/>
      <c r="M21" s="24"/>
    </row>
    <row r="22">
      <c r="A22" s="26" t="s">
        <v>1391</v>
      </c>
      <c r="B22" s="43" t="s">
        <v>1379</v>
      </c>
      <c r="C22" s="26" t="s">
        <v>2721</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2723</v>
      </c>
      <c r="E25" s="32"/>
      <c r="F25" s="32"/>
      <c r="G25" s="32"/>
      <c r="H25" s="24"/>
      <c r="L25" s="24"/>
      <c r="M25" s="24"/>
    </row>
    <row r="26" outlineLevel="1">
      <c r="A26" s="26" t="s">
        <v>1396</v>
      </c>
      <c r="B26" s="41" t="s">
        <v>2609</v>
      </c>
      <c r="C26" s="26" t="s">
        <v>2589</v>
      </c>
      <c r="D26" s="26" t="s">
        <v>2723</v>
      </c>
      <c r="E26" s="32"/>
      <c r="F26" s="32"/>
      <c r="G26" s="32"/>
      <c r="H26" s="24"/>
      <c r="L26" s="24"/>
      <c r="M26" s="24"/>
    </row>
    <row r="27" outlineLevel="1">
      <c r="A27" s="26" t="s">
        <v>1397</v>
      </c>
      <c r="B27" s="41" t="s">
        <v>2597</v>
      </c>
      <c r="C27" s="26" t="s">
        <v>2589</v>
      </c>
      <c r="D27" s="26" t="s">
        <v>2723</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2723</v>
      </c>
      <c r="E29" s="32"/>
      <c r="F29" s="32"/>
      <c r="G29" s="32"/>
      <c r="H29" s="24"/>
      <c r="L29" s="24"/>
      <c r="M29" s="24"/>
    </row>
    <row r="30" outlineLevel="1">
      <c r="A30" s="26" t="s">
        <v>1400</v>
      </c>
      <c r="B30" s="41" t="s">
        <v>2603</v>
      </c>
      <c r="C30" s="26" t="s">
        <v>2589</v>
      </c>
      <c r="D30" s="26" t="s">
        <v>2723</v>
      </c>
      <c r="E30" s="32"/>
      <c r="F30" s="32"/>
      <c r="G30" s="32"/>
      <c r="H30" s="24"/>
      <c r="L30" s="24"/>
      <c r="M30" s="24"/>
    </row>
    <row r="31" outlineLevel="1">
      <c r="A31" s="26" t="s">
        <v>1401</v>
      </c>
      <c r="B31" s="41" t="s">
        <v>2599</v>
      </c>
      <c r="C31" s="26" t="s">
        <v>2589</v>
      </c>
      <c r="D31" s="26" t="s">
        <v>2723</v>
      </c>
      <c r="E31" s="32"/>
      <c r="F31" s="32"/>
      <c r="G31" s="32"/>
      <c r="H31" s="24"/>
      <c r="L31" s="24"/>
      <c r="M31" s="24"/>
    </row>
    <row r="32" outlineLevel="1">
      <c r="A32" s="26" t="s">
        <v>1402</v>
      </c>
      <c r="B32" s="41" t="s">
        <v>2598</v>
      </c>
      <c r="C32" s="26" t="s">
        <v>2589</v>
      </c>
      <c r="D32" s="26" t="s">
        <v>2723</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1468</v>
      </c>
      <c r="D34" s="45" t="s">
        <v>1472</v>
      </c>
      <c r="E34" s="45" t="s">
        <v>1381</v>
      </c>
      <c r="F34" s="48"/>
      <c r="G34" s="48"/>
      <c r="H34" s="24"/>
      <c r="L34" s="24"/>
      <c r="M34" s="24"/>
    </row>
    <row r="35">
      <c r="A35" s="26" t="s">
        <v>1418</v>
      </c>
      <c r="B35" s="368" t="s">
        <v>2589</v>
      </c>
      <c r="C35" s="368" t="s">
        <v>1187</v>
      </c>
      <c r="D35" s="368" t="s">
        <v>2723</v>
      </c>
      <c r="E35" s="368" t="s">
        <v>1458</v>
      </c>
      <c r="F35" s="101"/>
      <c r="G35" s="101"/>
      <c r="H35" s="24"/>
      <c r="L35" s="24"/>
      <c r="M35" s="24"/>
    </row>
    <row r="36">
      <c r="A36" s="26" t="s">
        <v>1419</v>
      </c>
      <c r="B36" s="43" t="s">
        <v>2589</v>
      </c>
      <c r="C36" s="26" t="s">
        <v>1187</v>
      </c>
      <c r="E36" s="26" t="s">
        <v>2725</v>
      </c>
      <c r="H36" s="24"/>
      <c r="L36" s="24"/>
      <c r="M36" s="24"/>
    </row>
    <row r="37">
      <c r="A37" s="26" t="s">
        <v>1420</v>
      </c>
      <c r="B37" s="43" t="s">
        <v>2589</v>
      </c>
      <c r="C37" s="26" t="s">
        <v>1187</v>
      </c>
      <c r="D37" s="26" t="s">
        <v>2723</v>
      </c>
      <c r="E37" s="26" t="s">
        <v>2725</v>
      </c>
      <c r="H37" s="24"/>
      <c r="L37" s="24"/>
      <c r="M37" s="24"/>
    </row>
    <row r="38">
      <c r="A38" s="26" t="s">
        <v>1421</v>
      </c>
      <c r="B38" s="43" t="s">
        <v>2589</v>
      </c>
      <c r="C38" s="26" t="s">
        <v>1187</v>
      </c>
      <c r="D38" s="26" t="s">
        <v>2723</v>
      </c>
      <c r="E38" s="26" t="s">
        <v>2726</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1476</v>
      </c>
      <c r="D74" s="45"/>
      <c r="E74" s="48"/>
      <c r="F74" s="48"/>
      <c r="G74" s="48"/>
      <c r="H74" s="56"/>
      <c r="I74" s="56"/>
      <c r="J74" s="56"/>
      <c r="K74" s="56"/>
      <c r="L74" s="56"/>
      <c r="M74" s="56"/>
      <c r="N74" s="56"/>
    </row>
    <row r="75">
      <c r="A75" s="26" t="s">
        <v>1443</v>
      </c>
      <c r="B75" s="26" t="s">
        <v>1462</v>
      </c>
      <c r="C75" s="263">
        <v>146.04</v>
      </c>
      <c r="H75" s="24"/>
    </row>
    <row r="76">
      <c r="A76" s="26" t="s">
        <v>1444</v>
      </c>
      <c r="B76" s="26" t="s">
        <v>1474</v>
      </c>
      <c r="C76" s="263">
        <v>209.64</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2727</v>
      </c>
      <c r="C82" s="258">
        <v>8.71E-05</v>
      </c>
      <c r="D82" s="258" t="str">
        <f>IF(C82="","","ND2")</f>
        <v>ND2</v>
      </c>
      <c r="E82" s="258" t="str">
        <f>IF(C82="","","ND2")</f>
        <v>ND2</v>
      </c>
      <c r="F82" s="258" t="str">
        <f>IF(C82="","","ND2")</f>
        <v>ND2</v>
      </c>
      <c r="G82" s="258">
        <f>IF(C82="","",C82)</f>
        <v>8.71E-05</v>
      </c>
      <c r="H82" s="24"/>
    </row>
    <row r="83">
      <c r="A83" s="26" t="s">
        <v>1451</v>
      </c>
      <c r="B83" s="237" t="s">
        <v>2728</v>
      </c>
      <c r="C83" s="258">
        <v>3.205E-05</v>
      </c>
      <c r="D83" s="258" t="str">
        <f>IF(C83="","","ND2")</f>
        <v>ND2</v>
      </c>
      <c r="E83" s="258" t="str">
        <f>IF(C83="","","ND2")</f>
        <v>ND2</v>
      </c>
      <c r="F83" s="258" t="str">
        <f>IF(C83="","","ND2")</f>
        <v>ND2</v>
      </c>
      <c r="G83" s="258">
        <f>IF(C83="","",C83)</f>
        <v>3.205E-05</v>
      </c>
      <c r="H83" s="24"/>
    </row>
    <row r="84">
      <c r="A84" s="26" t="s">
        <v>1452</v>
      </c>
      <c r="B84" s="237" t="s">
        <v>2729</v>
      </c>
      <c r="C84" s="258">
        <v>1.031E-05</v>
      </c>
      <c r="D84" s="258" t="str">
        <f>IF(C84="","","ND2")</f>
        <v>ND2</v>
      </c>
      <c r="E84" s="258" t="str">
        <f>IF(C84="","","ND2")</f>
        <v>ND2</v>
      </c>
      <c r="F84" s="258" t="str">
        <f>IF(C84="","","ND2")</f>
        <v>ND2</v>
      </c>
      <c r="G84" s="258">
        <f>IF(C84="","",C84)</f>
        <v>1.031E-05</v>
      </c>
      <c r="H84" s="24"/>
    </row>
    <row r="85">
      <c r="A85" s="26" t="s">
        <v>1453</v>
      </c>
      <c r="B85" s="237" t="s">
        <v>2730</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2731</v>
      </c>
      <c r="C87" s="258">
        <v>0.99987053</v>
      </c>
      <c r="D87" s="258" t="str">
        <f>IF(C87="","","ND2")</f>
        <v>ND2</v>
      </c>
      <c r="E87" s="258" t="str">
        <f>IF(C87="","","ND2")</f>
        <v>ND2</v>
      </c>
      <c r="F87" s="258" t="str">
        <f>IF(C87="","","ND2")</f>
        <v>ND2</v>
      </c>
      <c r="G87" s="258">
        <f>IF(C87="","",C87)</f>
        <v>0.99987053</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1479</v>
      </c>
      <c r="B1" s="336"/>
    </row>
    <row r="2" ht="30.75">
      <c r="A2" s="149" t="s">
        <v>2156</v>
      </c>
      <c r="B2" s="149"/>
      <c r="C2" s="24"/>
      <c r="D2" s="24"/>
      <c r="E2" s="24"/>
      <c r="F2" s="306" t="s">
        <v>2261</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2157</v>
      </c>
      <c r="C6" s="339"/>
      <c r="D6" s="237"/>
      <c r="E6" s="184"/>
      <c r="F6" s="184"/>
      <c r="G6" s="184"/>
    </row>
    <row r="7">
      <c r="A7" s="287"/>
      <c r="B7" s="340" t="s">
        <v>1585</v>
      </c>
      <c r="C7" s="340"/>
      <c r="D7" s="284"/>
      <c r="E7" s="179"/>
      <c r="F7" s="179"/>
      <c r="G7" s="179"/>
    </row>
    <row r="8">
      <c r="A8" s="179"/>
      <c r="B8" s="341" t="s">
        <v>1586</v>
      </c>
      <c r="C8" s="342"/>
      <c r="D8" s="284"/>
      <c r="E8" s="179"/>
      <c r="F8" s="179"/>
      <c r="G8" s="179"/>
    </row>
    <row r="9">
      <c r="A9" s="179"/>
      <c r="B9" s="343" t="s">
        <v>1587</v>
      </c>
      <c r="C9" s="344"/>
      <c r="D9" s="284"/>
      <c r="E9" s="179"/>
      <c r="F9" s="179"/>
      <c r="G9" s="179"/>
    </row>
    <row r="10" ht="14.65" thickBot="1">
      <c r="A10" s="179"/>
      <c r="B10" s="345" t="s">
        <v>1588</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1585</v>
      </c>
      <c r="C14" s="337"/>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
      <c r="A25" s="37"/>
      <c r="B25" s="337" t="s">
        <v>1586</v>
      </c>
      <c r="C25" s="337"/>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t="s">
        <v>99</v>
      </c>
      <c r="C239" s="212">
        <f>SUM(C215:C238)</f>
        <v>0</v>
      </c>
      <c r="D239" s="210">
        <f>SUM(D215:D238)</f>
        <v>0</v>
      </c>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73">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27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27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27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27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63"/>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73">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1479</v>
      </c>
      <c r="B1" s="352"/>
    </row>
    <row r="2" ht="30.7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2034</v>
      </c>
      <c r="F5" s="354"/>
      <c r="G5" s="244" t="s">
        <v>2033</v>
      </c>
      <c r="H5" s="235"/>
    </row>
    <row r="6">
      <c r="A6" s="230"/>
      <c r="B6" s="230"/>
      <c r="C6" s="230"/>
      <c r="D6" s="230"/>
      <c r="F6" s="245"/>
      <c r="G6" s="245"/>
    </row>
    <row r="7" ht="18.75" customHeight="1">
      <c r="A7" s="246"/>
      <c r="B7" s="338" t="s">
        <v>2062</v>
      </c>
      <c r="C7" s="339"/>
      <c r="D7" s="247"/>
      <c r="E7" s="338" t="s">
        <v>2050</v>
      </c>
      <c r="F7" s="355"/>
      <c r="G7" s="355"/>
      <c r="H7" s="339"/>
    </row>
    <row r="8" ht="18.75" customHeight="1">
      <c r="A8" s="230"/>
      <c r="B8" s="356" t="s">
        <v>2027</v>
      </c>
      <c r="C8" s="357"/>
      <c r="D8" s="247"/>
      <c r="E8" s="358"/>
      <c r="F8" s="359"/>
      <c r="G8" s="359"/>
      <c r="H8" s="360"/>
    </row>
    <row r="9" ht="18.75" customHeight="1">
      <c r="A9" s="230"/>
      <c r="B9" s="356" t="s">
        <v>2031</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2063</v>
      </c>
      <c r="F13" s="348"/>
      <c r="G13" s="349" t="s">
        <v>2064</v>
      </c>
      <c r="H13" s="350"/>
      <c r="I13" s="235"/>
    </row>
    <row r="14">
      <c r="A14" s="230"/>
      <c r="B14" s="250"/>
      <c r="C14" s="230"/>
      <c r="D14" s="230"/>
      <c r="E14" s="251"/>
      <c r="F14" s="251"/>
      <c r="G14" s="230"/>
      <c r="H14" s="236"/>
    </row>
    <row r="15" ht="18.75" customHeight="1">
      <c r="A15" s="252"/>
      <c r="B15" s="351" t="s">
        <v>2065</v>
      </c>
      <c r="C15" s="351"/>
      <c r="D15" s="351"/>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51" t="s">
        <v>2031</v>
      </c>
      <c r="C20" s="351"/>
      <c r="D20" s="351"/>
      <c r="E20" s="252"/>
      <c r="F20" s="252"/>
      <c r="G20" s="252"/>
      <c r="H20" s="252"/>
    </row>
    <row r="21">
      <c r="A21" s="253"/>
      <c r="B21" s="253" t="s">
        <v>2068</v>
      </c>
      <c r="C21" s="253" t="s">
        <v>2037</v>
      </c>
      <c r="D21" s="253" t="s">
        <v>2038</v>
      </c>
      <c r="E21" s="253" t="s">
        <v>2039</v>
      </c>
      <c r="F21" s="253" t="s">
        <v>2069</v>
      </c>
      <c r="G21" s="253" t="s">
        <v>2040</v>
      </c>
      <c r="H21" s="253" t="s">
        <v>2041</v>
      </c>
    </row>
    <row r="22" ht="15"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2023-01-13T12:19:03Z</dcterms:created>
  <dcterms:modified xsi:type="dcterms:W3CDTF">2023-01-13T12:19:03Z</dcterms:modified>
</cp:coreProperties>
</file>