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<sst xmlns="http://schemas.openxmlformats.org/spreadsheetml/2006/main" count="4611" uniqueCount="3094">
  <si>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</si>
  <si>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</si>
  <si>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</si>
  <si>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</si>
  <si>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</si>
  <si>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</si>
  <si>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</si>
  <si>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</si>
  <si>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</si>
  <si>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</si>
  <si>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</si>
  <si>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</si>
  <si>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</si>
  <si>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</si>
  <si>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</si>
  <si>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</si>
  <si>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</si>
  <si>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</si>
  <si>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</si>
  <si>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</si>
  <si>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</si>
  <si>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</si>
  <si>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</si>
  <si>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</si>
  <si>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</si>
  <si>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</si>
  <si>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</si>
  <si>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</si>
  <si>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</si>
  <si>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</si>
  <si>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</si>
  <si>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</si>
  <si>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</si>
  <si>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</si>
  <si>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</si>
  <si>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</si>
  <si>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</si>
  <si>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</si>
  <si>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</si>
  <si>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</si>
  <si>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</si>
  <si>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</si>
  <si>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</si>
  <si>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</si>
  <si>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</si>
  <si>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</si>
  <si>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</si>
  <si>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</si>
  <si>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</si>
  <si>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</si>
  <si>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</si>
  <si>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</si>
  <si>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</si>
  <si>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</si>
  <si>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</si>
  <si>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</si>
  <si>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</si>
  <si>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</si>
  <si>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</si>
  <si>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</si>
  <si>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</si>
  <si>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</si>
  <si>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</si>
  <si>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</si>
  <si>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</si>
  <si>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</si>
  <si>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</si>
  <si>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</si>
  <si>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</si>
  <si>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</si>
  <si>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</si>
  <si>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</si>
  <si>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</si>
  <si>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</si>
  <si>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</si>
  <si>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</si>
  <si>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</si>
  <si>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</si>
  <si>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</si>
  <si>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</si>
  <si>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</si>
  <si>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</si>
  <si>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</si>
  <si>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</si>
  <si>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</si>
  <si>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</si>
  <si>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</si>
  <si>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</si>
  <si>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</si>
  <si>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</si>
  <si>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</si>
  <si>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</si>
  <si>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</si>
  <si>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</si>
  <si>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</si>
  <si>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</si>
  <si>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</si>
  <si>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</si>
  <si>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</si>
  <si>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</si>
  <si>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</si>
  <si>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</si>
  <si>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</si>
  <si>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</si>
  <si>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</si>
  <si>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</si>
  <si>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</si>
  <si>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</si>
  <si>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</si>
  <si>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</si>
  <si>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</si>
  <si>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</si>
  <si>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</si>
  <si>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</si>
  <si>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</si>
  <si>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</si>
  <si>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</si>
  <si>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</si>
  <si>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</si>
  <si>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</si>
  <si>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</si>
  <si>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</si>
  <si>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</si>
  <si>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</si>
  <si>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</si>
  <si>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</si>
  <si>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</si>
  <si>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</si>
  <si>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</si>
  <si>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</si>
  <si>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</si>
  <si>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</si>
  <si>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</si>
  <si>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</si>
  <si>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</si>
  <si>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</si>
  <si>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</si>
  <si>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</si>
  <si>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</si>
  <si>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</si>
  <si>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</si>
  <si>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</si>
  <si>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</si>
  <si>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</si>
  <si>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</si>
  <si>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</si>
  <si>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</si>
  <si>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</si>
  <si>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</si>
  <si>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</si>
  <si>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</si>
  <si>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</si>
  <si>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</si>
  <si>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</si>
  <si>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</si>
  <si>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</si>
  <si>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</si>
  <si>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</si>
  <si>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</si>
  <si>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</si>
  <si>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</si>
  <si>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</si>
  <si>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</si>
  <si>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</si>
  <si>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</si>
  <si>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</si>
  <si>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</si>
  <si>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</si>
  <si>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</si>
  <si>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</si>
  <si>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</si>
  <si>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</si>
  <si>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</si>
  <si>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</si>
  <si>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</si>
  <si>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</si>
  <si>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</si>
  <si>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</si>
  <si>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</si>
  <si>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</si>
  <si>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</si>
  <si>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</si>
  <si>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</si>
  <si>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</si>
  <si>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</si>
  <si>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</si>
  <si>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</si>
  <si>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</si>
  <si>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</si>
  <si>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</si>
  <si>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</si>
  <si>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</si>
  <si>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</si>
  <si>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</si>
  <si>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</si>
  <si>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</si>
  <si>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</si>
  <si>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</si>
  <si>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</si>
  <si>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</si>
  <si>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</si>
  <si>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</si>
  <si>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</si>
  <si>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</si>
  <si>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</si>
  <si>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</si>
  <si>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</si>
  <si>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</si>
  <si>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</si>
  <si>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</si>
  <si>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</si>
  <si>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</si>
  <si>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</si>
  <si>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</si>
  <si>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</si>
  <si>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</si>
  <si>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</si>
  <si>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</si>
  <si>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</si>
  <si>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</si>
  <si>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</si>
  <si>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</si>
  <si>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</si>
  <si>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</si>
  <si>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</si>
  <si>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</si>
  <si>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</si>
  <si>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</si>
  <si>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</si>
  <si>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</si>
  <si>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</si>
  <si>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</si>
  <si>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</si>
  <si>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</si>
  <si>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</si>
  <si>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</si>
  <si>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</si>
  <si>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</si>
  <si>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</si>
  <si>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</si>
  <si>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</si>
  <si>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</si>
  <si>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</si>
  <si>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</si>
  <si>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</si>
  <si>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</si>
  <si>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</si>
  <si>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</si>
  <si>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</si>
  <si>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</si>
  <si>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</si>
  <si>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</si>
  <si>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</si>
  <si>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</si>
  <si>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</si>
  <si>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</si>
  <si>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</si>
  <si>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</si>
  <si>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</si>
  <si>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</si>
  <si>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</si>
  <si>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</si>
  <si>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</si>
  <si>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</si>
  <si>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</si>
  <si>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</si>
  <si>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</si>
  <si>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</si>
  <si>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</si>
  <si>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</si>
  <si>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</si>
  <si>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</si>
  <si>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</si>
  <si>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</si>
  <si>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</si>
  <si>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</si>
  <si>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</si>
  <si>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</si>
  <si>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</si>
  <si>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</si>
  <si>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</si>
  <si>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</si>
  <si>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</si>
  <si>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</si>
  <si>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</si>
  <si>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</si>
  <si>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</si>
  <si>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</si>
  <si>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</si>
  <si>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</si>
  <si>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</si>
  <si>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</si>
  <si>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</si>
  <si>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</si>
  <si>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</si>
  <si>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</si>
  <si>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</si>
  <si>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</si>
  <si>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</si>
  <si>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</si>
  <si>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</si>
  <si>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</si>
  <si>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</si>
  <si>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</si>
  <si>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</si>
  <si>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</si>
  <si>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</si>
  <si>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</si>
  <si>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</si>
  <si>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</si>
  <si>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</si>
  <si>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</si>
  <si>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</si>
  <si>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</si>
  <si>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</si>
  <si>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</si>
  <si>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</si>
  <si>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</si>
  <si>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</si>
  <si>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</si>
  <si>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</si>
  <si>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</si>
  <si>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</si>
  <si>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</si>
  <si>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</si>
  <si>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</si>
  <si>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</si>
  <si>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</si>
  <si>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</si>
  <si>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</si>
  <si>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</si>
  <si>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</si>
  <si>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</si>
  <si>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</si>
  <si>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</si>
  <si>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</si>
  <si>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</si>
  <si>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</si>
  <si>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</si>
  <si>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</si>
  <si>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</si>
  <si>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</si>
  <si>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</si>
  <si>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</si>
  <si>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</si>
  <si>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</si>
  <si>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</si>
  <si>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</si>
  <si>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</si>
  <si>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</si>
  <si>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</si>
  <si>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</si>
  <si>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</si>
  <si>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</si>
  <si>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</si>
  <si>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</si>
  <si>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</si>
  <si>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</si>
  <si>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</si>
  <si>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</si>
  <si>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</si>
  <si>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</si>
  <si>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</si>
  <si>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</si>
  <si>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</si>
  <si>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</si>
  <si>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</si>
  <si>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</si>
  <si>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</si>
  <si>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</si>
  <si>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</si>
  <si>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</si>
  <si>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</si>
  <si>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</si>
  <si>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</si>
  <si>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</si>
  <si>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</si>
  <si>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</si>
  <si>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</si>
  <si>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</si>
  <si>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</si>
  <si>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</si>
  <si>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</si>
  <si>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</si>
  <si>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</si>
  <si>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</si>
  <si>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</si>
  <si>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</si>
  <si>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</si>
  <si>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</si>
  <si>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</si>
  <si>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</si>
  <si>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</si>
  <si>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</si>
  <si>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</si>
  <si>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</si>
  <si>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</si>
  <si>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</si>
  <si>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</si>
  <si>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</si>
  <si>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</si>
  <si>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</si>
  <si>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</si>
  <si>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</si>
  <si>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</si>
  <si>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</si>
  <si>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</si>
  <si>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</si>
  <si>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</si>
  <si>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</si>
  <si>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</si>
  <si>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</si>
  <si>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</si>
  <si>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</si>
  <si>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</si>
  <si>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</si>
  <si>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</si>
  <si>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</si>
  <si>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</si>
  <si>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</si>
  <si>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</si>
  <si>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</si>
  <si>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</si>
  <si>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</si>
  <si>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</si>
  <si>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</si>
  <si>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</si>
  <si>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</si>
  <si>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</si>
  <si>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</si>
  <si>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</si>
  <si>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</si>
  <si>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</si>
  <si>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</si>
  <si>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</si>
  <si>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</si>
  <si>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</si>
  <si>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</si>
  <si>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</si>
  <si>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</si>
  <si>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</si>
  <si>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</si>
  <si>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</si>
  <si>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</si>
  <si>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</si>
  <si>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</si>
  <si>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</si>
  <si>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</si>
  <si>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</si>
  <si>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</si>
  <si>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</si>
  <si>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</si>
  <si>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</si>
  <si>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</si>
  <si>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</si>
  <si>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</si>
  <si>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</si>
  <si>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</si>
  <si>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</si>
  <si>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</si>
  <si>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</si>
  <si>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</si>
  <si>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</si>
  <si>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</si>
  <si>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</si>
  <si>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</si>
  <si>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</si>
  <si>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</si>
  <si>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</si>
  <si>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</si>
  <si>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</si>
  <si>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</si>
  <si>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</si>
  <si>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</si>
  <si>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</si>
  <si>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</si>
  <si>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</si>
  <si>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</si>
  <si>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</si>
  <si>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</si>
  <si>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</si>
  <si>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</si>
  <si>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</si>
  <si>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</si>
  <si>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</si>
  <si>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</si>
  <si>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</si>
  <si>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</si>
  <si>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</si>
  <si>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</si>
  <si>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</si>
  <si>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</si>
  <si>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</si>
  <si>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</si>
  <si>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</si>
  <si>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</si>
  <si>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</si>
  <si>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</si>
  <si>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</si>
  <si>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</si>
  <si>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</si>
  <si>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</si>
  <si>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</si>
  <si>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</si>
  <si>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</si>
  <si>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</si>
  <si>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</si>
  <si>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</si>
  <si>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</si>
  <si>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</si>
  <si>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</si>
  <si>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</si>
  <si>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</si>
  <si>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</si>
  <si>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</si>
  <si>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</si>
  <si>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</si>
  <si>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</si>
  <si>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</si>
  <si>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</si>
  <si>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</si>
  <si>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</si>
  <si>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</si>
  <si>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</si>
  <si>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</si>
  <si>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</si>
  <si>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</si>
  <si>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</si>
  <si>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</si>
  <si>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</si>
  <si>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</si>
  <si>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</si>
  <si>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</si>
  <si>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</si>
  <si>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</si>
  <si>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</si>
  <si>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</si>
  <si>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</si>
  <si>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</si>
  <si>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</si>
  <si>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</si>
  <si>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</si>
  <si>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</si>
  <si>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</si>
  <si>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</si>
  <si>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</si>
  <si>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</si>
  <si>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</si>
  <si>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</si>
  <si>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</si>
  <si>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</si>
  <si>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</si>
  <si>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</si>
  <si>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</si>
  <si>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</si>
  <si>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</si>
  <si>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</si>
  <si>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</si>
  <si>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</si>
  <si>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</si>
  <si>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</si>
  <si>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</si>
  <si>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</si>
  <si>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</si>
  <si>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</si>
  <si>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</si>
  <si>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</si>
  <si>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</si>
  <si>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</si>
  <si>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</si>
  <si>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</si>
  <si>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</si>
  <si>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</si>
  <si>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</si>
  <si>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</si>
  <si>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</si>
  <si>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</si>
  <si>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</si>
  <si>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</si>
  <si>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</si>
  <si>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</si>
  <si>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</si>
  <si>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</si>
  <si>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</si>
  <si>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</si>
  <si>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</si>
  <si>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</si>
  <si>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</si>
  <si>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</si>
  <si>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</si>
  <si>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</si>
  <si>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</si>
  <si>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</si>
  <si>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</si>
  <si>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</si>
  <si>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</si>
  <si>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</si>
  <si>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</si>
  <si>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</si>
  <si>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</si>
  <si>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</si>
  <si>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</si>
  <si>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</si>
  <si>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</si>
  <si>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</si>
  <si>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</si>
  <si>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</si>
  <si>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</si>
  <si>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</si>
  <si>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</si>
  <si>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</si>
  <si>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</si>
  <si>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</si>
  <si>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</si>
  <si>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</si>
  <si>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</si>
  <si>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</si>
  <si>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</si>
  <si>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</si>
  <si>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</si>
  <si>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</si>
  <si>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</si>
  <si>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</si>
  <si>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</si>
  <si>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</si>
  <si>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</si>
  <si>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</si>
  <si>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</si>
  <si>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</si>
  <si>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</si>
  <si>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</si>
  <si>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</si>
  <si>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</si>
  <si>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</si>
  <si>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</si>
  <si>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</si>
  <si>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</si>
  <si>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</si>
  <si>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</si>
  <si>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</si>
  <si>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</si>
  <si>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</si>
  <si>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</si>
  <si>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</si>
  <si>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</si>
  <si>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</si>
  <si>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</si>
  <si>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</si>
  <si>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</si>
  <si>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</si>
  <si>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</si>
  <si>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</si>
  <si>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</si>
  <si>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</si>
  <si>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</si>
  <si>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</si>
  <si>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</si>
  <si>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</si>
  <si>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</si>
  <si>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</si>
  <si>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</si>
  <si>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</si>
  <si>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</si>
  <si>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</si>
  <si>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</si>
  <si>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</si>
  <si>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</si>
  <si>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</si>
  <si>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</si>
  <si>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</si>
  <si>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</si>
  <si>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</si>
  <si>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</si>
  <si>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</si>
  <si>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</si>
  <si>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</si>
  <si>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</si>
  <si>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</si>
  <si>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</si>
  <si>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</si>
  <si>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</si>
  <si>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</si>
  <si>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</si>
  <si>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</si>
  <si>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</si>
  <si>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</si>
  <si>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</si>
  <si>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</si>
  <si>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</si>
  <si>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</si>
  <si>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</si>
  <si>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</si>
  <si>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</si>
  <si>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</si>
  <si>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</si>
  <si>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</si>
  <si>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</si>
  <si>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</si>
  <si>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</si>
  <si>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</si>
  <si>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</si>
  <si>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</si>
  <si>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</si>
  <si>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</si>
  <si>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</si>
  <si>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</si>
  <si>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</si>
  <si>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</si>
  <si>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</si>
  <si>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</si>
  <si>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</si>
  <si>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</si>
  <si>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</si>
  <si>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</si>
  <si>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</si>
  <si>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</si>
  <si>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</si>
  <si>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</si>
  <si>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</si>
  <si>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</si>
  <si>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</si>
  <si>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</si>
  <si>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</si>
  <si>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</si>
  <si>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</si>
  <si>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</si>
  <si>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</si>
  <si>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</si>
  <si>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</si>
  <si>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</si>
  <si>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</si>
  <si>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</si>
  <si>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</si>
  <si>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</si>
  <si>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</si>
  <si>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</si>
  <si>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</si>
  <si>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</si>
  <si>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</si>
  <si>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</si>
  <si>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</si>
  <si>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</si>
  <si>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</si>
  <si>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</si>
  <si>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</si>
  <si>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</si>
  <si>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</si>
  <si>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</si>
  <si>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</si>
  <si>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</si>
  <si>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</si>
  <si>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</si>
  <si>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</si>
  <si>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</si>
  <si>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</si>
  <si>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</si>
  <si>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</si>
  <si>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</si>
  <si>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</si>
  <si>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</si>
  <si>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</si>
  <si>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</si>
  <si>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</si>
  <si>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</si>
  <si>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</si>
  <si>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</si>
  <si>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</si>
  <si>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</si>
  <si>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</si>
  <si>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</si>
  <si>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</si>
  <si>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</si>
  <si>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</si>
  <si>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</si>
  <si>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</si>
  <si>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</si>
  <si>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</si>
  <si>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</si>
  <si>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</si>
  <si>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</si>
  <si>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</si>
  <si>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</si>
  <si>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</si>
  <si>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</si>
  <si>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</si>
  <si>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</si>
  <si>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</si>
  <si>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</si>
  <si>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</si>
  <si>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</si>
  <si>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</si>
  <si>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</si>
  <si>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</si>
  <si>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</si>
  <si>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</si>
  <si>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</si>
  <si>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</si>
  <si>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</si>
  <si>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</si>
  <si>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</si>
  <si>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</si>
  <si>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</si>
  <si>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</si>
  <si>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</si>
  <si>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</si>
  <si>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</si>
  <si>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</si>
  <si>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</si>
  <si>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</si>
  <si>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</si>
  <si>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</si>
  <si>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</si>
  <si>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</si>
  <si>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</si>
  <si>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</si>
  <si>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</si>
  <si>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</si>
  <si>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</si>
  <si>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</si>
  <si>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</si>
  <si>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</si>
  <si>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</si>
  <si>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</si>
  <si>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</si>
  <si>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</si>
  <si>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</si>
  <si>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</si>
  <si>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</si>
  <si>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</si>
  <si>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</si>
  <si>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</si>
  <si>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</si>
  <si>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</si>
  <si>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</si>
  <si>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</si>
  <si>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</si>
  <si>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</si>
  <si>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</si>
  <si>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</si>
  <si>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</si>
  <si>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</si>
  <si>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</si>
  <si>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</si>
  <si>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</si>
  <si>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</si>
  <si>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</si>
  <si>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</si>
  <si>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</si>
  <si>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</si>
  <si>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</si>
  <si>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</si>
  <si>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</si>
  <si>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</si>
  <si>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</si>
  <si>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</si>
  <si>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</si>
  <si>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</si>
  <si>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</si>
  <si>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</si>
  <si>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</si>
  <si>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</si>
  <si>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</si>
  <si>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</si>
  <si>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</si>
  <si>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</si>
  <si>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</si>
  <si>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</si>
  <si>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</si>
  <si>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</si>
  <si>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</si>
  <si>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</si>
  <si>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</si>
  <si>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</si>
  <si>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</si>
  <si>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</si>
  <si>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</si>
  <si>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</si>
  <si>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</si>
  <si>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</si>
  <si>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</si>
  <si>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</si>
  <si>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</si>
  <si>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</si>
  <si>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</si>
  <si>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</si>
  <si>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</si>
  <si>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</si>
  <si>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</si>
  <si>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</si>
  <si>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</si>
  <si>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</si>
  <si>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</si>
  <si>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</si>
  <si>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</si>
  <si>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</si>
  <si>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</si>
  <si>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</si>
  <si>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</si>
  <si>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</si>
  <si>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</si>
  <si>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</si>
  <si>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</si>
  <si>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</si>
  <si>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</si>
  <si>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</si>
  <si>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</si>
  <si>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</si>
  <si>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</si>
  <si>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</si>
  <si>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</si>
  <si>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</si>
  <si>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</si>
  <si>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</si>
  <si>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</si>
  <si>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</si>
  <si>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</si>
  <si>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</si>
  <si>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</si>
  <si>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</si>
  <si>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</si>
  <si>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</si>
  <si>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</si>
  <si>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</si>
  <si>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</si>
  <si>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</si>
  <si>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</si>
  <si>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</si>
  <si>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</si>
  <si>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</si>
  <si>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</si>
  <si>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</si>
  <si>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</si>
  <si>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</si>
  <si>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</si>
  <si>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</si>
  <si>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</si>
  <si>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</si>
  <si>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</si>
  <si>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</si>
  <si>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</si>
  <si>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</si>
  <si>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</si>
  <si>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</si>
  <si>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</si>
  <si>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</si>
  <si>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</si>
  <si>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</si>
  <si>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</si>
  <si>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</si>
  <si>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</si>
  <si>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</si>
  <si>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</si>
  <si>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</si>
  <si>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</si>
  <si>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</si>
  <si>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</si>
  <si>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</si>
  <si>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</si>
  <si>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</si>
  <si>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</si>
  <si>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</si>
  <si>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</si>
  <si>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</si>
  <si>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</si>
  <si>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</si>
  <si>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</si>
  <si>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</si>
  <si>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</si>
  <si>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</si>
  <si>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</si>
  <si>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</si>
  <si>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</si>
  <si>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</si>
  <si>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</si>
  <si>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</si>
  <si>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</si>
  <si>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</si>
  <si>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</si>
  <si>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</si>
  <si>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</si>
  <si>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</si>
  <si>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</si>
  <si>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</si>
  <si>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</si>
  <si>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</si>
  <si>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</si>
  <si>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</si>
  <si>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</si>
  <si>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</si>
  <si>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</si>
  <si>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</si>
  <si>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</si>
  <si>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</si>
  <si>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</si>
  <si>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</si>
  <si>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</si>
  <si>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</si>
  <si>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</si>
  <si>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</si>
  <si>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</si>
  <si>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</si>
  <si>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</si>
  <si>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</si>
  <si>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</si>
  <si>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</si>
  <si>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</si>
  <si>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</si>
  <si>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</si>
  <si>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</si>
  <si>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</si>
  <si>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</si>
  <si>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</si>
  <si>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</si>
  <si>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</si>
  <si>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</si>
  <si>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</si>
  <si>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</si>
  <si>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</si>
  <si>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</si>
  <si>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</si>
  <si>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</si>
  <si>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</si>
  <si>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</si>
  <si>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</si>
  <si>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</si>
  <si>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</si>
  <si>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</si>
  <si>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</si>
  <si>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</si>
  <si>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</si>
  <si>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</si>
  <si>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</si>
  <si>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</si>
  <si>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</si>
  <si>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</si>
  <si>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</si>
  <si>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</si>
  <si>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</si>
  <si>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</si>
  <si>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</si>
  <si>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</si>
  <si>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</si>
  <si>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</si>
  <si>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</si>
  <si>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</si>
  <si>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</si>
  <si>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</si>
  <si>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</si>
  <si>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</si>
  <si>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</si>
  <si>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</si>
  <si>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</si>
  <si>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</si>
  <si>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</si>
  <si>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</si>
  <si>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</si>
  <si>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</si>
  <si>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</si>
  <si>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</si>
  <si>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</si>
  <si>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</si>
  <si>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</si>
  <si>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</si>
  <si>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</si>
  <si>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</si>
  <si>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</si>
  <si>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</si>
  <si>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</si>
  <si>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</si>
  <si>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</si>
  <si>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</si>
  <si>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</si>
  <si>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</si>
  <si>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</si>
  <si>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</si>
  <si>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</si>
  <si>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</si>
  <si>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</si>
  <si>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</si>
  <si>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</si>
  <si>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</si>
  <si>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</si>
  <si>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</si>
  <si>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</si>
  <si>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</si>
  <si>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</si>
  <si>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</si>
  <si>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</si>
  <si>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</si>
  <si>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</si>
  <si>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</si>
  <si>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</si>
  <si>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</si>
  <si>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</si>
  <si>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</si>
  <si>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</si>
  <si>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</si>
  <si>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</si>
  <si>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</si>
  <si>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</si>
  <si>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</si>
  <si>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</si>
  <si>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</si>
  <si>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</si>
  <si>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</si>
  <si>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</si>
  <si>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</si>
  <si>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</si>
  <si>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</si>
  <si>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</si>
  <si>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</si>
  <si>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</si>
  <si>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</si>
  <si>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</si>
  <si>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</si>
  <si>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</si>
  <si>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</si>
  <si>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</si>
  <si>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</si>
  <si>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</si>
  <si>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</si>
  <si>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</si>
  <si>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</si>
  <si>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</si>
  <si>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</si>
  <si>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</si>
  <si>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</si>
  <si>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</si>
  <si>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</si>
  <si>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</si>
  <si>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</si>
  <si>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</si>
  <si>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</si>
  <si>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</si>
  <si>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</si>
  <si>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</si>
  <si>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</si>
  <si>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</si>
  <si>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</si>
  <si>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</si>
  <si>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</si>
  <si>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</si>
  <si>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</si>
  <si>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</si>
  <si>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</si>
  <si>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</si>
  <si>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</si>
  <si>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</si>
  <si>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</si>
  <si>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</si>
  <si>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</si>
  <si>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</si>
  <si>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</si>
  <si>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</si>
  <si>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</si>
  <si>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</si>
  <si>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</si>
  <si>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</si>
  <si>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</si>
  <si>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</si>
  <si>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</si>
  <si>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</si>
  <si>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</si>
  <si>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</si>
  <si>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</si>
  <si>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</si>
  <si>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</si>
  <si>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</si>
  <si>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</si>
  <si>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</si>
  <si>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</si>
  <si>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</si>
  <si>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</si>
  <si>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</si>
  <si>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</si>
  <si>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</si>
  <si>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</si>
  <si>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</si>
  <si>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</si>
  <si>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</si>
  <si>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</si>
  <si>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</si>
  <si>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</si>
  <si>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</si>
  <si>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</si>
  <si>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</si>
  <si>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</si>
  <si>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</si>
  <si>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</si>
  <si>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</si>
  <si>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</si>
  <si>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</si>
  <si>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</si>
  <si>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</si>
  <si>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</si>
  <si>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</si>
  <si>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</si>
  <si>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</si>
  <si>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</si>
  <si>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</si>
  <si>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</si>
  <si>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</si>
  <si>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</si>
  <si>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</si>
  <si>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</si>
  <si>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</si>
  <si>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</si>
  <si>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</si>
  <si>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</si>
  <si>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</si>
  <si>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</si>
  <si>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</si>
  <si>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</si>
  <si>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</si>
  <si>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</si>
  <si>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</si>
  <si>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</si>
  <si>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</si>
  <si>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</si>
  <si>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</si>
  <si>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</si>
  <si>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</si>
  <si>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</si>
  <si>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</si>
  <si>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</si>
  <si>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</si>
  <si>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</si>
  <si>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</si>
  <si>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</si>
  <si>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</si>
  <si>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</si>
  <si>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</si>
  <si>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</si>
  <si>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</si>
  <si>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</si>
  <si>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</si>
  <si>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</si>
  <si>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</si>
  <si>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</si>
  <si>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</si>
  <si>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</si>
  <si>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</si>
  <si>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</si>
  <si>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</si>
  <si>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</si>
  <si>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</si>
  <si>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</si>
  <si>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</si>
  <si>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</si>
  <si>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</si>
  <si>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</si>
  <si>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</si>
  <si>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</si>
  <si>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</si>
  <si>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</si>
  <si>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</si>
  <si>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</si>
  <si>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</si>
  <si>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</si>
  <si>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</si>
  <si>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</si>
  <si>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</si>
  <si>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</si>
  <si>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</si>
  <si>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</si>
  <si>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</si>
  <si>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</si>
  <si>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</si>
  <si>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</si>
  <si>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</si>
  <si>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</si>
  <si>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</si>
  <si>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</si>
  <si>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</si>
  <si>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</si>
  <si>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</si>
  <si>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</si>
  <si>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</si>
  <si>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</si>
  <si>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</si>
  <si>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</si>
  <si>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</si>
  <si>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</si>
  <si>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</si>
  <si>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</si>
  <si>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</si>
  <si>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</si>
  <si>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</si>
  <si>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</si>
  <si>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</si>
  <si>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</si>
  <si>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</si>
  <si>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</si>
  <si>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</si>
  <si>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</si>
  <si>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</si>
  <si>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</si>
  <si>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</si>
  <si>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</si>
  <si>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</si>
  <si>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</si>
  <si>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</si>
  <si>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</si>
  <si>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</si>
  <si>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</si>
  <si>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</si>
  <si>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</si>
  <si>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</si>
  <si>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</si>
  <si>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</si>
  <si>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</si>
  <si>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</si>
  <si>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</si>
  <si>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</si>
  <si>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</si>
  <si>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</si>
  <si>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</si>
  <si>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</si>
  <si>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</si>
  <si>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</si>
  <si>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</si>
  <si>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</si>
  <si>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</si>
  <si>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</si>
  <si>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</si>
  <si>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</si>
  <si>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</si>
  <si>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</si>
  <si>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</si>
  <si>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</si>
  <si>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</si>
  <si>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</si>
  <si>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</si>
  <si>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</si>
  <si>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</si>
  <si>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</si>
  <si>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</si>
  <si>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</si>
  <si>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</si>
  <si>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</si>
  <si>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</si>
  <si>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</si>
  <si>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</si>
  <si>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</si>
  <si>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</si>
  <si>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</si>
  <si>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</si>
  <si>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</si>
  <si>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</si>
  <si>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</si>
  <si>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</si>
  <si>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</si>
  <si>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</si>
  <si>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</si>
  <si>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</si>
  <si>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</si>
  <si>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</si>
  <si>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</si>
  <si>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</si>
  <si>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</si>
  <si>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</si>
  <si>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</si>
  <si>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</si>
  <si>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</si>
  <si>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</si>
  <si>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</si>
  <si>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</si>
  <si>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</si>
  <si>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</si>
  <si>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</si>
  <si>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</si>
  <si>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</si>
  <si>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</si>
  <si>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</si>
  <si>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</si>
  <si>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</si>
  <si>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</si>
  <si>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</si>
  <si>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</si>
  <si>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</si>
  <si>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</si>
  <si>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</si>
  <si>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</si>
  <si>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</si>
  <si>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</si>
  <si>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</si>
  <si>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</si>
  <si>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</si>
  <si>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</si>
  <si>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</si>
  <si>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</si>
  <si>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</si>
  <si>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</si>
  <si>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</si>
  <si>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</si>
  <si>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</si>
  <si>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</si>
  <si>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</si>
  <si>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</si>
  <si>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</si>
  <si>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</si>
  <si>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</si>
  <si>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</si>
  <si>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</si>
  <si>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</si>
  <si>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</si>
  <si>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</si>
  <si>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</si>
  <si>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</si>
  <si>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</si>
  <si>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</si>
  <si>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</si>
  <si>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</si>
  <si>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</si>
  <si>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</si>
  <si>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</si>
  <si>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</si>
  <si>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</si>
  <si>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</si>
  <si>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</si>
  <si>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</si>
  <si>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</si>
  <si>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</si>
  <si>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</si>
  <si>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</si>
  <si>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</si>
  <si>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</si>
  <si>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</si>
  <si>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</si>
  <si>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</si>
  <si>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</si>
  <si>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</si>
  <si>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</si>
  <si>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</si>
  <si>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</si>
  <si>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</si>
  <si>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</si>
  <si>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</si>
  <si>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</si>
  <si>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</si>
  <si>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</si>
  <si>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</si>
  <si>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</si>
  <si>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</si>
  <si>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</si>
  <si>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</si>
  <si>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</si>
  <si>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</si>
  <si>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</si>
  <si>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</si>
  <si>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</si>
  <si>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</si>
  <si>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</si>
  <si>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</si>
  <si>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</si>
  <si>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</si>
  <si>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</si>
  <si>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</si>
  <si>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</si>
  <si>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</si>
  <si>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</si>
  <si>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</si>
  <si>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</si>
  <si>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</si>
  <si>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</si>
  <si>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</si>
  <si>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</si>
  <si>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</si>
  <si>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</si>
  <si>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</si>
  <si>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</si>
  <si>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</si>
  <si>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</si>
  <si>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</si>
  <si>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</si>
  <si>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</si>
  <si>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</si>
  <si>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</si>
  <si>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</si>
  <si>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</si>
  <si>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</si>
  <si>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</si>
  <si>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</si>
  <si>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</si>
  <si>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</si>
  <si>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</si>
  <si>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</si>
  <si>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</si>
  <si>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</si>
  <si>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</si>
  <si>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</si>
  <si>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</si>
  <si>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</si>
  <si>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</si>
  <si>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</si>
  <si>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</si>
  <si>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</si>
  <si>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</si>
  <si>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</si>
  <si>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</si>
  <si>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</si>
  <si>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</si>
  <si>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</si>
  <si>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</si>
  <si>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</si>
  <si>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</si>
  <si>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</si>
  <si>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</si>
  <si>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</si>
  <si>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</si>
  <si>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</si>
  <si>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</si>
  <si>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</si>
  <si>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</si>
  <si>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</si>
  <si>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</si>
  <si>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</si>
  <si>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</si>
  <si>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</si>
  <si>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</si>
  <si>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</si>
  <si>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</si>
  <si>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</si>
  <si>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</si>
  <si>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</si>
  <si>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</si>
  <si>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</si>
  <si>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</si>
  <si>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</si>
  <si>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</si>
  <si>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</si>
  <si>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</si>
  <si>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</si>
  <si>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</si>
  <si>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</si>
  <si>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</si>
  <si>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</si>
  <si>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</si>
  <si>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</si>
  <si>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</si>
  <si>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</si>
  <si>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</si>
  <si>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</si>
  <si>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</si>
  <si>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</si>
  <si>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</si>
  <si>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</si>
  <si>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</si>
  <si>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</si>
  <si>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</si>
  <si>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</si>
  <si>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</si>
  <si>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</si>
  <si>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</si>
  <si>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</si>
  <si>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</si>
  <si>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</si>
  <si>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</si>
  <si>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</si>
  <si>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</si>
  <si>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</si>
  <si>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</si>
  <si>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</si>
  <si>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</si>
  <si>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</si>
  <si>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</si>
  <si>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</si>
  <si>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</si>
  <si>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</si>
  <si>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</si>
  <si>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</si>
  <si>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</si>
  <si>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</si>
  <si>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</si>
  <si>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</si>
  <si>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</si>
  <si>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</si>
  <si>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</si>
  <si>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</si>
  <si>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</si>
  <si>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</si>
  <si>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</si>
  <si>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</si>
  <si>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</si>
  <si>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</si>
  <si>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</si>
  <si>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</si>
  <si>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</si>
  <si>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</si>
  <si>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</si>
  <si>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</si>
  <si>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</si>
  <si>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</si>
  <si>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</si>
  <si>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</si>
  <si>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</si>
  <si>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</si>
  <si>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</si>
  <si>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</si>
  <si>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</si>
  <si>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</si>
  <si>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</si>
  <si>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</si>
  <si>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</si>
  <si>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</si>
  <si>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</si>
  <si>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</si>
  <si>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</si>
  <si>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</si>
  <si>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</si>
  <si>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</si>
  <si>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</si>
  <si>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</si>
  <si>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</si>
  <si>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</si>
  <si>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</si>
  <si>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</si>
  <si>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</si>
  <si>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</si>
  <si>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</si>
  <si>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</si>
  <si>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</si>
  <si>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</si>
  <si>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</si>
  <si>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</si>
  <si>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</si>
  <si>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</si>
  <si>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</si>
  <si>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</si>
  <si>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</si>
  <si>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</si>
  <si>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</si>
  <si>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</si>
  <si>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</si>
  <si>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</si>
  <si>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</si>
  <si>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</si>
  <si>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</si>
  <si>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</si>
  <si>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</si>
  <si>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</si>
  <si>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</si>
  <si>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</si>
  <si>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</si>
  <si>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</si>
  <si>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</si>
  <si>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</si>
  <si>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</si>
  <si>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</si>
  <si>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</si>
  <si>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</si>
  <si>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</si>
  <si>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</si>
  <si>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</si>
  <si>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</si>
  <si>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</si>
  <si>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</si>
  <si>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</si>
  <si>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</si>
  <si>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</si>
  <si>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</si>
  <si>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</si>
  <si>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</si>
  <si>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</si>
  <si>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</si>
  <si>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</si>
  <si>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</si>
  <si>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</si>
  <si>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</si>
  <si>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</si>
  <si>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</si>
  <si>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</si>
  <si>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</si>
  <si>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</si>
  <si>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</si>
  <si>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</si>
  <si>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</si>
  <si>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</si>
  <si>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</si>
  <si>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</si>
  <si>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</si>
  <si>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</si>
  <si>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</si>
  <si>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</si>
  <si>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</si>
  <si>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</si>
  <si>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</si>
  <si>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</si>
  <si>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</si>
  <si>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</si>
  <si>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</si>
  <si>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</si>
  <si>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</si>
  <si>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</si>
  <si>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</si>
  <si>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</si>
  <si>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</si>
  <si>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</si>
  <si>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</si>
  <si>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</si>
  <si>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</si>
  <si>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</si>
  <si>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</si>
  <si>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</si>
  <si>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</si>
  <si>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</si>
  <si>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</si>
  <si>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</si>
  <si>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</si>
  <si>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</si>
  <si>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</si>
  <si>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</si>
  <si>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</si>
  <si>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</si>
  <si>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</si>
  <si>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</si>
  <si>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</si>
  <si>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</si>
  <si>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</si>
  <si>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</si>
  <si>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</si>
  <si>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</si>
  <si>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</si>
  <si>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</si>
  <si>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</si>
  <si>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</si>
  <si>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</si>
  <si>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</si>
  <si>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</si>
  <si>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</si>
  <si>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</si>
  <si>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</si>
  <si>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</si>
  <si>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</si>
  <si>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</si>
  <si>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</si>
  <si>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</si>
  <si>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</si>
  <si>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</si>
  <si>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</si>
  <si>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</si>
  <si>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</si>
  <si>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</si>
  <si>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</si>
  <si>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</si>
  <si>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</si>
  <si>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</si>
  <si>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</si>
  <si>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</si>
  <si>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</si>
  <si>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</si>
  <si>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</si>
  <si>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</si>
  <si>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</si>
  <si>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</si>
  <si>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</si>
  <si>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</si>
  <si>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</si>
  <si>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</si>
  <si>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</si>
  <si>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</si>
  <si>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</si>
  <si>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</si>
  <si>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</si>
  <si>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</si>
  <si>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</si>
  <si>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</si>
  <si>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</si>
  <si>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</si>
  <si>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</si>
  <si>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</si>
  <si>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</si>
  <si>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</si>
  <si>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</si>
  <si>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</si>
  <si>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</si>
  <si>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</si>
  <si>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</si>
  <si>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</si>
  <si>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</si>
  <si>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</si>
  <si>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</si>
  <si>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</si>
  <si>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</si>
  <si>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</si>
  <si>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</si>
  <si>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</si>
  <si>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</si>
  <si>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</si>
  <si>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</si>
  <si>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</si>
  <si>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</si>
  <si>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</si>
  <si>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</si>
  <si>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</si>
  <si>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</si>
  <si>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</si>
  <si>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</si>
  <si>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</si>
  <si>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</si>
  <si>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</si>
  <si>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</si>
  <si>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</si>
  <si>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</si>
  <si>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</si>
  <si>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</si>
  <si>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</si>
  <si>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</si>
  <si>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</si>
  <si>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</si>
  <si>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</si>
  <si>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</si>
  <si>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</si>
  <si>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</si>
  <si>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</si>
  <si>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</si>
  <si>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</si>
  <si>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</si>
  <si>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</si>
  <si>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</si>
  <si>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</si>
  <si>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</si>
  <si>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</si>
  <si>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</si>
  <si>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</si>
  <si>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</si>
  <si>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</si>
  <si>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</si>
  <si>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</si>
  <si>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</si>
  <si>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</si>
  <si>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</si>
  <si>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</si>
  <si>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</si>
  <si>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</si>
  <si>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</si>
  <si>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</si>
  <si>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</si>
  <si>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</si>
  <si>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</si>
  <si>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</si>
  <si>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</si>
  <si>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</si>
  <si>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</si>
  <si>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</si>
  <si>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</si>
  <si>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</si>
  <si>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</si>
  <si>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</si>
  <si>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</si>
  <si>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</si>
  <si>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</si>
  <si>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</si>
  <si>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</si>
  <si>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</si>
  <si>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</si>
  <si>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</si>
  <si>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</si>
  <si>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</si>
  <si>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</si>
  <si>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</si>
  <si>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</si>
  <si>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</si>
  <si>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</si>
  <si>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</si>
  <si>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</si>
  <si>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</si>
  <si>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</si>
  <si>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</si>
  <si>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</si>
  <si>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</si>
  <si>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</si>
  <si>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</si>
  <si>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</si>
  <si>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</si>
  <si>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</si>
  <si>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</si>
  <si>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</si>
  <si>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</si>
  <si>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</si>
  <si>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</si>
  <si>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</si>
  <si>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</si>
  <si>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</si>
  <si>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</si>
  <si>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</si>
  <si>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</si>
  <si>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</si>
  <si>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</si>
  <si>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</si>
  <si>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</si>
  <si>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</si>
  <si>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</si>
  <si>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</si>
  <si>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</si>
  <si>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</si>
  <si>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</si>
  <si>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</si>
  <si>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</si>
  <si>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</si>
  <si>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</si>
  <si>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</si>
  <si>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</si>
  <si>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</si>
  <si>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</si>
  <si>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</si>
  <si>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</si>
  <si>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</si>
  <si>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</si>
  <si>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</si>
  <si>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</si>
  <si>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</si>
  <si>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</si>
  <si>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</si>
  <si>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</si>
  <si>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</si>
  <si>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</si>
  <si>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</si>
  <si>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</si>
  <si>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</si>
  <si>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</si>
  <si>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</si>
  <si>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</si>
  <si>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</si>
  <si>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</si>
  <si>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</si>
  <si>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</si>
  <si>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</si>
  <si>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</si>
  <si>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</si>
  <si>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</si>
  <si>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</si>
  <si>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</si>
  <si>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</si>
  <si>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</si>
  <si>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</si>
  <si>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</si>
  <si>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</si>
  <si>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</si>
  <si>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</si>
  <si>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</si>
  <si>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</si>
  <si>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</si>
  <si>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</si>
  <si>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</si>
  <si>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</si>
  <si>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</si>
  <si>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</si>
  <si>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</si>
  <si>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</si>
  <si>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</si>
  <si>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</si>
  <si>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</si>
  <si>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</si>
  <si>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</si>
  <si>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</si>
  <si>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</si>
  <si>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</si>
  <si>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</si>
  <si>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</si>
  <si>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</si>
  <si>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</si>
  <si>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</si>
  <si>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</si>
  <si>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</si>
  <si>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</si>
  <si>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</si>
  <si>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</si>
  <si>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</si>
  <si>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</si>
  <si>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</si>
  <si>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</si>
  <si>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</si>
  <si>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</si>
  <si>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</si>
  <si>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</si>
  <si>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</si>
  <si>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</si>
  <si>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</si>
  <si>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</si>
  <si>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</si>
  <si>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</si>
  <si>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</si>
  <si>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</si>
  <si>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</si>
  <si>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</si>
  <si>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</si>
  <si>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</si>
  <si>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</si>
  <si>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</si>
  <si>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</si>
  <si>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</si>
  <si>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</si>
  <si>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</si>
  <si>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</si>
  <si>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</si>
  <si>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</si>
  <si>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</si>
  <si>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</si>
  <si>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</si>
  <si>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</si>
  <si>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</si>
  <si>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</si>
  <si>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</si>
  <si>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</si>
  <si>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</si>
  <si>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</si>
  <si>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</si>
  <si>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</si>
  <si>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</si>
  <si>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</si>
  <si>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</si>
  <si>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</si>
  <si>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</si>
  <si>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</si>
  <si>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</si>
  <si>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</si>
  <si>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</si>
  <si>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</si>
  <si>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</si>
  <si>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</si>
  <si>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</si>
  <si>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</si>
  <si>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</si>
  <si>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</si>
  <si>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</si>
  <si>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</si>
  <si>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</si>
  <si>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</si>
  <si>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</si>
  <si>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</si>
  <si>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</si>
  <si>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</si>
  <si>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</si>
  <si>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</si>
  <si>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</si>
  <si>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</si>
  <si>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</si>
  <si>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</si>
  <si>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</si>
  <si>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</si>
  <si>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</si>
  <si>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</si>
  <si>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</si>
  <si>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</si>
  <si>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</si>
  <si>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</si>
  <si>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</si>
  <si>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</si>
  <si>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</si>
  <si>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</si>
  <si>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</si>
  <si>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</si>
  <si>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</si>
  <si>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</si>
  <si>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</si>
  <si>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</si>
  <si>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</si>
  <si>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</si>
  <si>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</si>
  <si>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</si>
  <si>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</si>
  <si>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</si>
  <si>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</si>
  <si>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</si>
  <si>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</si>
  <si>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</si>
  <si>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</si>
  <si>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</si>
  <si>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</si>
  <si>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</si>
  <si>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</si>
  <si>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</si>
  <si>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</si>
  <si>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</si>
  <si>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</si>
  <si>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</si>
  <si>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</si>
  <si>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</si>
  <si>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</si>
  <si>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</si>
  <si>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</si>
  <si>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</si>
  <si>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</si>
  <si>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</si>
  <si>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</si>
  <si>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</si>
  <si>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</si>
  <si>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</si>
  <si>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</si>
  <si>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</si>
  <si>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</si>
  <si>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</si>
  <si>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</si>
  <si>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</si>
  <si>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</si>
  <si>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</si>
  <si>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</si>
  <si>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</si>
  <si>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</si>
  <si>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</si>
  <si>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</si>
  <si>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</si>
  <si>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</si>
  <si>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</si>
  <si>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</si>
  <si>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</si>
  <si>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</si>
  <si>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</si>
  <si>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</si>
  <si>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</si>
  <si>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</si>
  <si>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</si>
  <si>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</si>
  <si>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</si>
  <si>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</si>
  <si>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</si>
  <si>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</si>
  <si>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</si>
  <si>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</si>
  <si>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</si>
  <si>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</si>
  <si>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</si>
  <si>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</si>
  <si>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</si>
  <si>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</si>
  <si>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</si>
  <si>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</si>
  <si>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</si>
  <si>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</si>
  <si>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</si>
  <si>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</si>
  <si>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</si>
  <si>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</si>
  <si>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</si>
  <si>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</si>
  <si>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</si>
  <si>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</si>
  <si>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</si>
  <si>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</si>
  <si>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</si>
  <si>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</si>
  <si>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</si>
  <si>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</si>
  <si>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</si>
  <si>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</si>
  <si>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</si>
  <si>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</si>
  <si>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</si>
  <si>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</si>
  <si>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</si>
  <si>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</si>
  <si>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</si>
  <si>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</si>
  <si>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</si>
  <si>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</si>
  <si>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</si>
  <si>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</si>
  <si>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</si>
  <si>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</si>
  <si>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</si>
  <si>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</si>
  <si>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</si>
  <si>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</si>
  <si>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</si>
  <si>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</si>
  <si>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</si>
  <si>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</si>
  <si>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</si>
  <si>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</si>
  <si>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</si>
  <si>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</si>
  <si>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</si>
  <si>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</si>
  <si>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</si>
  <si>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</si>
  <si>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</si>
  <si>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</si>
  <si>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</si>
  <si>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</si>
  <si>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</si>
  <si>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</si>
  <si>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</si>
  <si>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</si>
  <si>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</si>
  <si>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</si>
  <si>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</si>
  <si>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</si>
  <si>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</si>
  <si>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</si>
  <si>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</si>
  <si>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</si>
  <si>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</si>
  <si>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</si>
  <si>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</si>
  <si>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</si>
  <si>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</si>
  <si>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</si>
  <si>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</si>
  <si>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</si>
  <si>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</si>
  <si>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</si>
  <si>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</si>
  <si>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</si>
  <si>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</si>
  <si>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</si>
  <si>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</si>
  <si>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</si>
  <si>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</si>
  <si>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</si>
  <si>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</si>
  <si>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</si>
  <si>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</si>
  <si>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</si>
  <si>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</si>
  <si>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</si>
  <si>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</si>
  <si>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</si>
  <si>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</si>
  <si>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</si>
  <si>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</si>
  <si>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</si>
  <si>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</si>
  <si>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</si>
  <si>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</si>
  <si>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</si>
  <si>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</si>
  <si>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</si>
  <si>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</si>
  <si>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</si>
  <si>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</si>
  <si>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</si>
  <si>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</si>
  <si>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</si>
  <si>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</si>
  <si>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</si>
  <si>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</si>
  <si>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</si>
  <si>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</si>
  <si>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</si>
  <si>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</si>
  <si>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</si>
  <si>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</si>
  <si>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</si>
  <si>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</si>
  <si>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</si>
  <si>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</si>
  <si>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</si>
  <si>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</si>
  <si>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</si>
  <si>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</si>
  <si>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</si>
  <si>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</si>
  <si>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</si>
  <si>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</si>
  <si>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</si>
  <si>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</si>
  <si>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</si>
  <si>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</si>
  <si>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</si>
  <si>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</si>
  <si>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</si>
  <si>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</si>
  <si>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</si>
  <si>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</si>
  <si>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</si>
  <si>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</si>
  <si>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</si>
  <si>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</si>
  <si>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</si>
  <si>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</si>
  <si>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</si>
  <si>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</si>
  <si>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</si>
  <si>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</si>
  <si>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</si>
  <si>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</si>
  <si>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</si>
  <si>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</si>
  <si>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</si>
  <si>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</si>
  <si>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</si>
  <si>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</si>
  <si>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</si>
  <si>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</si>
  <si>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</si>
  <si>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</si>
  <si>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</si>
  <si>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</si>
  <si>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</si>
  <si>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</si>
  <si>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</si>
  <si>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</si>
  <si>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</si>
  <si>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</si>
  <si>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</si>
  <si>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</si>
  <si>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</si>
  <si>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</si>
  <si>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</si>
  <si>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</si>
  <si>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</si>
  <si>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</si>
  <si>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</si>
  <si>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</si>
  <si>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</si>
  <si>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</si>
  <si>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</si>
  <si>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</si>
  <si>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</si>
  <si>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</si>
  <si>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</si>
  <si>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</si>
  <si>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</si>
  <si>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</si>
  <si>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</si>
  <si>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</si>
  <si>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</si>
  <si>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</si>
  <si>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</si>
  <si>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</si>
  <si>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</si>
  <si>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</si>
  <si>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</si>
  <si>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</si>
  <si>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</si>
  <si>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</si>
  <si>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</si>
  <si>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</si>
  <si>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</si>
  <si>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</si>
  <si>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</si>
  <si>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</si>
  <si>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</si>
  <si>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</si>
  <si>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</si>
  <si>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</si>
  <si>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</si>
  <si>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</si>
  <si>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</si>
  <si>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</si>
  <si>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</si>
  <si>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</si>
  <si>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</si>
  <si>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</si>
  <si>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</si>
  <si>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</si>
  <si>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</si>
  <si>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</si>
  <si>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</si>
  <si>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</si>
  <si>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</si>
  <si>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</si>
  <si>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</si>
  <si>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</si>
  <si>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</si>
  <si>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</si>
  <si>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</si>
  <si>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</si>
  <si>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</si>
  <si>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</si>
  <si>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</si>
  <si>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</si>
  <si>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</si>
  <si>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</si>
  <si>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</si>
  <si>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</si>
  <si>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</si>
  <si>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</si>
  <si>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</si>
  <si>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</si>
  <si>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</si>
  <si>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</si>
  <si>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</si>
  <si>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</si>
  <si>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</si>
  <si>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</si>
  <si>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</si>
  <si>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</si>
  <si>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</si>
  <si>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</si>
  <si>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</si>
  <si>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</si>
  <si>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</si>
  <si>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</si>
  <si>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</si>
  <si>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</si>
  <si>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</si>
  <si>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</si>
  <si>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</si>
  <si>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</si>
  <si>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</si>
  <si>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</si>
  <si>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</si>
  <si>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</si>
  <si>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</si>
  <si>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</si>
  <si>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</si>
  <si>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</si>
  <si>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</si>
  <si>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</si>
  <si>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</si>
  <si>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</si>
  <si>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</si>
  <si>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</si>
  <si>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</si>
  <si>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</si>
  <si>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</si>
  <si>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</si>
  <si>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</si>
  <si>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</si>
  <si>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</si>
  <si>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</si>
  <si>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</si>
  <si>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</si>
  <si>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</si>
  <si>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</si>
  <si>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</si>
  <si>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</si>
  <si>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</si>
  <si>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</si>
  <si>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</si>
  <si>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</si>
  <si>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</si>
  <si>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</si>
  <si>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</si>
  <si>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</si>
  <si>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</si>
  <si>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</si>
  <si>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</si>
  <si>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</si>
  <si>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</si>
  <si>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</si>
  <si>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</si>
  <si>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</si>
  <si>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</si>
  <si>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</si>
  <si>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</si>
  <si>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</si>
  <si>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</si>
  <si>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</si>
  <si>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</si>
  <si>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</si>
  <si>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</si>
  <si>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</si>
  <si>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</si>
  <si>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</si>
  <si>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</si>
  <si>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</si>
  <si>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</si>
  <si>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</si>
  <si>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</si>
  <si>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</si>
  <si>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</si>
  <si>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</si>
  <si>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</si>
  <si>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</si>
  <si>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</si>
  <si>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</si>
  <si>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</si>
  <si>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</si>
  <si>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</si>
  <si>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</si>
  <si>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</si>
  <si>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</si>
  <si>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</si>
  <si>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</si>
  <si>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</si>
  <si>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</si>
  <si>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</si>
  <si>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</si>
  <si>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</si>
  <si>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</si>
  <si>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</si>
  <si>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</si>
  <si>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</si>
  <si>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</si>
  <si>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</si>
  <si>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</si>
  <si>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</si>
  <si>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</si>
  <si>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</si>
  <si>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</si>
  <si>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</si>
  <si>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</si>
  <si>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</si>
  <si>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</si>
  <si>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</si>
  <si>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</si>
  <si>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</si>
  <si>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</si>
  <si>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</si>
  <si>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</si>
  <si>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</si>
  <si>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</si>
  <si>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</si>
  <si>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</si>
  <si>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</si>
  <si>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</si>
  <si>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</si>
  <si>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</si>
  <si>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</si>
  <si>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</si>
  <si>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</si>
  <si>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</si>
  <si>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</si>
  <si>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</si>
  <si>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</si>
  <si>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</si>
  <si>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</si>
  <si>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</si>
  <si>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</si>
  <si>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</si>
  <si>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</si>
  <si>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</si>
  <si>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</si>
  <si>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</si>
  <si>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</si>
  <si>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</si>
  <si>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</si>
  <si>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</si>
  <si>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</si>
  <si>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</si>
  <si>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</si>
  <si>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</si>
  <si>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</si>
  <si>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</si>
  <si>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</si>
  <si>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</si>
  <si>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</si>
  <si>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</si>
  <si>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</si>
  <si>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</si>
  <si>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</si>
  <si>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</si>
  <si>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</si>
  <si>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</si>
  <si>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</si>
  <si>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</si>
  <si>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</si>
  <si>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</si>
  <si>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</si>
  <si>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</si>
  <si>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</si>
  <si>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</si>
  <si>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</si>
  <si>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</si>
  <si>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</si>
  <si>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</si>
  <si>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</si>
  <si>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</si>
  <si>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</si>
  <si>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</si>
  <si>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</si>
  <si>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</si>
  <si>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</si>
  <si>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</si>
  <si>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</si>
  <si>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</si>
  <si>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</si>
  <si>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</si>
  <si>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</si>
  <si>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</si>
  <si>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</si>
  <si>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</si>
  <si>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</si>
  <si>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</si>
  <si>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</si>
  <si>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</si>
  <si>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</si>
  <si>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</si>
  <si>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</si>
  <si>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</si>
  <si>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</si>
  <si>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</si>
  <si>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</si>
  <si>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</si>
  <si>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</si>
  <si>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</si>
  <si>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</si>
  <si>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</si>
  <si>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</si>
  <si>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</si>
  <si>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</si>
  <si>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</si>
  <si>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</si>
  <si>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</si>
  <si>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</si>
  <si>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</si>
  <si>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</si>
  <si>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</si>
  <si>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</si>
  <si>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</si>
  <si>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</si>
  <si>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</si>
  <si>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</si>
  <si>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</si>
  <si>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</si>
  <si>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</si>
  <si>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</si>
  <si>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</si>
  <si>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</si>
  <si>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</si>
  <si>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</si>
  <si>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</si>
  <si>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</si>
  <si>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</si>
  <si>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</si>
  <si>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</si>
  <si>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</si>
  <si>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</si>
  <si>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</si>
  <si>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</si>
  <si>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</si>
  <si>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</si>
  <si>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</si>
  <si>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</si>
  <si>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</si>
  <si>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</si>
  <si>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</si>
  <si>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</si>
  <si>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</si>
  <si>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</si>
  <si>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</si>
  <si>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</si>
  <si>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</si>
  <si>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</si>
  <si>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</si>
  <si>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</si>
  <si>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</si>
  <si>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</si>
  <si>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</si>
  <si>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</si>
  <si>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</si>
  <si>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</si>
  <si>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</si>
  <si>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</si>
  <si>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</si>
  <si>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</si>
  <si>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</si>
  <si>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</si>
  <si>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</si>
  <si>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</si>
  <si>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</si>
  <si>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</si>
  <si>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</si>
  <si>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</si>
  <si>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</si>
  <si>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</si>
  <si>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</si>
  <si>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</si>
  <si>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</si>
  <si>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</si>
  <si>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</si>
  <si>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</si>
  <si>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</si>
  <si>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</si>
  <si>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</si>
  <si>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</si>
  <si>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</si>
  <si>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</si>
  <si>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</si>
  <si>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</si>
  <si>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</si>
  <si>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</si>
  <si>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</si>
  <si>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</si>
  <si>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</si>
  <si>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</si>
  <si>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</si>
  <si>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</si>
  <si>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</si>
  <si>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</si>
  <si>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</si>
  <si>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</si>
  <si>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</si>
  <si>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</si>
  <si>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</si>
  <si>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</si>
  <si>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</si>
  <si>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</si>
  <si>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</si>
  <si>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</si>
  <si>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</si>
  <si>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</si>
  <si>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</si>
  <si>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</si>
  <si>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</si>
  <si>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</si>
  <si>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</si>
  <si>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</si>
  <si>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</si>
  <si>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</si>
  <si>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</si>
  <si>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</si>
  <si>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</si>
  <si>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</si>
  <si>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</si>
  <si>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</si>
  <si>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</si>
  <si>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</si>
  <si>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</si>
  <si>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</si>
  <si>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</si>
  <si>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</si>
  <si>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</si>
  <si>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</si>
  <si>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</si>
  <si>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</si>
  <si>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</si>
  <si>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</si>
  <si>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</si>
  <si>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</si>
  <si>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</si>
  <si>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</si>
  <si>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</si>
  <si>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</si>
  <si>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</si>
  <si>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</si>
  <si>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</si>
  <si>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</si>
  <si>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</si>
  <si>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</si>
  <si>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</si>
  <si>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</si>
  <si>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</si>
  <si>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</si>
  <si>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</si>
  <si>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</si>
  <si>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</si>
  <si>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</si>
  <si>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</si>
  <si>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</si>
  <si>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</si>
  <si>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</si>
  <si>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</si>
  <si>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</si>
  <si>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</si>
  <si>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</si>
  <si>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</si>
  <si>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</si>
  <si>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</si>
  <si>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</si>
  <si>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</si>
  <si>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</si>
  <si>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</si>
  <si>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</si>
  <si>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</si>
  <si>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</si>
  <si>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</si>
  <si>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</si>
  <si>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</si>
  <si>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</si>
  <si>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</si>
  <si>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</si>
  <si>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</si>
  <si>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</si>
  <si>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</si>
  <si>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</si>
  <si>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</si>
  <si>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</si>
  <si>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</si>
  <si>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</si>
  <si>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</si>
  <si>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</si>
  <si>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</si>
  <si>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</si>
  <si>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</si>
  <si>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</si>
  <si>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</si>
  <si>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</si>
  <si>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</si>
  <si>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</si>
  <si>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</si>
  <si>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</si>
  <si>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</si>
  <si>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</si>
  <si>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</si>
  <si>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</si>
  <si>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</si>
  <si>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</si>
  <si>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</si>
  <si>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</si>
  <si>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</si>
  <si>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</si>
  <si>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</si>
  <si>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</si>
  <si>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</si>
  <si>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</si>
  <si>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</si>
  <si>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</si>
  <si>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</si>
  <si>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</si>
  <si>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</si>
  <si>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</si>
  <si>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</si>
  <si>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</si>
  <si>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</si>
  <si>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</si>
  <si>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</si>
  <si>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</si>
  <si>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</si>
  <si>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</si>
  <si>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</si>
  <si>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</si>
  <si>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</si>
  <si>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</si>
  <si>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</si>
  <si>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</si>
  <si>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</si>
  <si>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</si>
  <si>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</si>
  <si>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</si>
  <si>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</si>
  <si>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</si>
  <si>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</si>
  <si>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</si>
  <si>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</si>
  <si>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</si>
  <si>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</si>
  <si>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</si>
  <si>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</si>
  <si>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</si>
  <si>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</si>
  <si>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</si>
  <si>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</si>
  <si>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</si>
  <si>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</si>
  <si>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</si>
  <si>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</si>
  <si>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</si>
  <si>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</si>
  <si>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</si>
  <si>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</si>
  <si>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</si>
  <si>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</si>
  <si>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</si>
  <si>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</si>
  <si>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</si>
  <si>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</si>
  <si>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</si>
  <si>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</si>
  <si>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</si>
  <si>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</si>
  <si>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</si>
  <si>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</si>
  <si>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</si>
  <si>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</si>
  <si>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</si>
  <si>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</si>
  <si>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</si>
  <si>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</si>
  <si>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</si>
  <si>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</si>
  <si>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</si>
  <si>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</si>
  <si>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</si>
  <si>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</si>
  <si>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</si>
  <si>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</si>
  <si>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</si>
  <si>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</si>
  <si>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</si>
  <si>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</si>
  <si>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</si>
  <si>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</si>
  <si>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</si>
  <si>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</si>
  <si>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</si>
  <si>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</si>
  <si>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</si>
  <si>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</si>
  <si>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</si>
  <si>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</si>
  <si>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</si>
  <si>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</si>
  <si>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</si>
  <si>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</si>
  <si>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</si>
  <si>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</si>
  <si>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</si>
  <si>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</si>
  <si>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</si>
  <si>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</si>
  <si>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</si>
  <si>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</si>
  <si>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</si>
  <si>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</si>
  <si>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</si>
  <si>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</si>
  <si>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</si>
  <si>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</si>
  <si>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</si>
  <si>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</si>
  <si>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</si>
  <si>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</si>
  <si>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</si>
  <si>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</si>
  <si>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</si>
  <si>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</si>
  <si>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</si>
  <si>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</si>
  <si>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</si>
  <si>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</si>
  <si>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</si>
  <si>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</si>
  <si>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</si>
  <si>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</si>
  <si>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</si>
  <si>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</si>
  <si>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</si>
  <si>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</si>
  <si>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</si>
  <si>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</si>
  <si>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</si>
  <si>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</si>
  <si>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</si>
  <si>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</si>
  <si>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</si>
  <si>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</si>
  <si>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</si>
  <si>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</si>
  <si>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</si>
  <si>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</si>
  <si>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</si>
  <si>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</si>
  <si>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</si>
  <si>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</si>
  <si>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</si>
  <si>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</si>
  <si>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</si>
  <si>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</si>
  <si>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</si>
  <si>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</si>
  <si>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</si>
  <si>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</si>
  <si>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</si>
  <si>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</si>
  <si>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</si>
  <si>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</si>
  <si>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</si>
  <si>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</si>
  <si>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</si>
  <si>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</si>
  <si>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</si>
  <si>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</si>
  <si>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</si>
  <si>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</si>
  <si>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</si>
  <si>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</si>
  <si>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</si>
  <si>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</si>
  <si>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</si>
  <si>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</si>
  <si>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</si>
  <si>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</si>
  <si>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</si>
  <si>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</si>
  <si>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</si>
  <si>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</si>
  <si>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</si>
  <si>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</si>
  <si>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</si>
  <si>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</si>
  <si>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</si>
  <si>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</si>
  <si>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</si>
  <si>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</si>
  <si>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</si>
  <si>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</si>
  <si>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</si>
  <si>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</si>
  <si>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</si>
  <si>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</si>
  <si>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</si>
  <si>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</si>
  <si>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</si>
  <si>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</si>
  <si>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</si>
  <si>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</si>
  <si>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</si>
  <si>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</si>
  <si>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</si>
  <si>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</si>
  <si>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</si>
  <si>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</si>
  <si>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</si>
  <si>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</si>
  <si>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</si>
  <si>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</si>
  <si>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</si>
  <si>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</si>
  <si>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</si>
  <si>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</si>
  <si>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</si>
  <si>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</si>
  <si>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</si>
  <si>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</si>
  <si>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</si>
  <si>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</si>
  <si>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</si>
  <si>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</si>
  <si>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</si>
  <si>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</si>
  <si>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</si>
  <si>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</si>
  <si>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</si>
  <si>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</si>
  <si>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</si>
  <si>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</si>
  <si>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</si>
  <si>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</si>
  <si>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</si>
  <si>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</si>
  <si>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</si>
  <si>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</si>
  <si>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</si>
  <si>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</si>
  <si>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</si>
  <si>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</si>
  <si>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</si>
  <si>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</si>
  <si>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</si>
  <si>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</si>
  <si>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</si>
  <si>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</si>
  <si>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</si>
  <si>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</si>
  <si>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</si>
  <si>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</si>
  <si>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</si>
  <si>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</si>
  <si>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</si>
  <si>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</si>
  <si>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</si>
  <si>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</si>
  <si>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</si>
  <si>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</si>
  <si>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</si>
  <si>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</si>
  <si>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</si>
  <si>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</si>
  <si>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</si>
  <si>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</si>
  <si>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</si>
  <si>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</si>
  <si>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</si>
  <si>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</si>
  <si>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</si>
  <si>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</si>
  <si>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</si>
  <si>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</si>
  <si>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</si>
  <si>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</si>
  <si>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</si>
  <si>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</si>
  <si>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</si>
  <si>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</si>
  <si>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</si>
  <si>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</si>
  <si>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</si>
  <si>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</si>
  <si>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</si>
  <si>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</si>
  <si>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</si>
  <si>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</si>
  <si>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</si>
  <si>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</si>
  <si>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</si>
  <si>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</si>
  <si>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</si>
  <si>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</si>
  <si>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</si>
  <si>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</si>
  <si>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</si>
  <si>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</si>
  <si>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</si>
  <si>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</si>
  <si>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</si>
  <si>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</si>
  <si>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</si>
  <si>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</si>
  <si>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</si>
  <si>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</si>
  <si>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</si>
  <si>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</si>
  <si>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</si>
  <si>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</si>
  <si>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</si>
  <si>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</si>
  <si>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</si>
  <si>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</si>
  <si>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20/01/2025</t>
  </si>
  <si>
    <t>Cut-off Date: 31/12/2024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</si>
</sst>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45657</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26291.51944713</v>
      </c>
      <c r="F38" s="68"/>
      <c r="H38" s="49"/>
      <c r="L38" s="49"/>
      <c r="M38" s="49"/>
    </row>
    <row r="39">
      <c r="A39" s="51" t="s">
        <v>63</v>
      </c>
      <c r="B39" s="68" t="s">
        <v>64</v>
      </c>
      <c r="C39" s="133">
        <v>21644.771989459998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0.16468220870761546</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4646.747457670001</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26076.30945199</v>
      </c>
      <c r="E53" s="76"/>
      <c r="F53" s="140">
        <f>IF($C$58=0,"",IF(C53="[for completion]","",C53/$C$58))</f>
        <v>0.9918144709904358</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215.20999514</v>
      </c>
      <c r="E56" s="76"/>
      <c r="F56" s="140">
        <f>IF($C$58=0,"",IF(C56="[for completion]","",C56/$C$58))</f>
        <v>0.00818552900956405</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26291.519447130002</v>
      </c>
      <c r="D58" s="76"/>
      <c r="E58" s="76"/>
      <c r="F58" s="141">
        <f>SUM(F53:F57)</f>
        <v>0.9999999999999999</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12.39552384</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29.271782</v>
      </c>
      <c r="D70" s="133" t="s">
        <v>1148</v>
      </c>
      <c r="E70" s="47"/>
      <c r="F70" s="140">
        <f>IF($C$77=0,"",IF(C70="[for completion]","",C70/$C$77))</f>
        <v>0.0011225431288935713</v>
      </c>
      <c r="G70" s="140" t="str">
        <f>IF($D$66="ND2","ND2",IF(OR(D70="ND2",D70=""),"",D70/$D$77))</f>
        <v>ND2</v>
      </c>
      <c r="H70" s="49"/>
      <c r="L70" s="49"/>
      <c r="M70" s="49"/>
      <c r="N70" s="81"/>
    </row>
    <row r="71">
      <c r="A71" s="51" t="s">
        <v>107</v>
      </c>
      <c r="B71" s="47" t="s">
        <v>1461</v>
      </c>
      <c r="C71" s="133">
        <v>76.796767</v>
      </c>
      <c r="D71" s="133" t="s">
        <v>1148</v>
      </c>
      <c r="E71" s="47"/>
      <c r="F71" s="140">
        <f>IF($C$77=0,"",IF(C71="[for completion]","",C71/$C$77))</f>
        <v>0.0029450780658687114</v>
      </c>
      <c r="G71" s="140" t="str">
        <f>IF($D$66="ND2","ND2",IF(OR(D71="ND2",D71=""),"",D71/$D$77))</f>
        <v>ND2</v>
      </c>
      <c r="H71" s="49"/>
      <c r="L71" s="49"/>
      <c r="M71" s="49"/>
      <c r="N71" s="81"/>
    </row>
    <row r="72">
      <c r="A72" s="51" t="s">
        <v>108</v>
      </c>
      <c r="B72" s="47" t="s">
        <v>1462</v>
      </c>
      <c r="C72" s="133">
        <v>141.050476</v>
      </c>
      <c r="D72" s="133" t="s">
        <v>1148</v>
      </c>
      <c r="E72" s="47"/>
      <c r="F72" s="140">
        <f>IF($C$77=0,"",IF(C72="[for completion]","",C72/$C$77))</f>
        <v>0.0054091425886188815</v>
      </c>
      <c r="G72" s="140" t="str">
        <f>IF($D$66="ND2","ND2",IF(OR(D72="ND2",D72=""),"",D72/$D$77))</f>
        <v>ND2</v>
      </c>
      <c r="H72" s="49"/>
      <c r="L72" s="49"/>
      <c r="M72" s="49"/>
      <c r="N72" s="81"/>
    </row>
    <row r="73">
      <c r="A73" s="51" t="s">
        <v>109</v>
      </c>
      <c r="B73" s="47" t="s">
        <v>1463</v>
      </c>
      <c r="C73" s="133">
        <v>178.991804</v>
      </c>
      <c r="D73" s="133" t="s">
        <v>1148</v>
      </c>
      <c r="E73" s="47"/>
      <c r="F73" s="140">
        <f>IF($C$77=0,"",IF(C73="[for completion]","",C73/$C$77))</f>
        <v>0.006864154007038753</v>
      </c>
      <c r="G73" s="140" t="str">
        <f>IF($D$66="ND2","ND2",IF(OR(D73="ND2",D73=""),"",D73/$D$77))</f>
        <v>ND2</v>
      </c>
      <c r="H73" s="49"/>
      <c r="L73" s="49"/>
      <c r="M73" s="49"/>
      <c r="N73" s="81"/>
    </row>
    <row r="74">
      <c r="A74" s="51" t="s">
        <v>110</v>
      </c>
      <c r="B74" s="47" t="s">
        <v>1464</v>
      </c>
      <c r="C74" s="133">
        <v>276.543905</v>
      </c>
      <c r="D74" s="133" t="s">
        <v>1148</v>
      </c>
      <c r="E74" s="47"/>
      <c r="F74" s="140">
        <f>IF($C$77=0,"",IF(C74="[for completion]","",C74/$C$77))</f>
        <v>0.010605178065180538</v>
      </c>
      <c r="G74" s="140" t="str">
        <f>IF($D$66="ND2","ND2",IF(OR(D74="ND2",D74=""),"",D74/$D$77))</f>
        <v>ND2</v>
      </c>
      <c r="H74" s="49"/>
      <c r="L74" s="49"/>
      <c r="M74" s="49"/>
      <c r="N74" s="81"/>
    </row>
    <row r="75">
      <c r="A75" s="51" t="s">
        <v>111</v>
      </c>
      <c r="B75" s="47" t="s">
        <v>1465</v>
      </c>
      <c r="C75" s="133">
        <v>2768.545363</v>
      </c>
      <c r="D75" s="133" t="s">
        <v>1148</v>
      </c>
      <c r="E75" s="47"/>
      <c r="F75" s="140">
        <f>IF($C$77=0,"",IF(C75="[for completion]","",C75/$C$77))</f>
        <v>0.10617090460245325</v>
      </c>
      <c r="G75" s="140" t="str">
        <f>IF($D$66="ND2","ND2",IF(OR(D75="ND2",D75=""),"",D75/$D$77))</f>
        <v>ND2</v>
      </c>
      <c r="H75" s="49"/>
      <c r="L75" s="49"/>
      <c r="M75" s="49"/>
      <c r="N75" s="81"/>
    </row>
    <row r="76">
      <c r="A76" s="51" t="s">
        <v>112</v>
      </c>
      <c r="B76" s="47" t="s">
        <v>1466</v>
      </c>
      <c r="C76" s="133">
        <v>22605.109353</v>
      </c>
      <c r="D76" s="133" t="s">
        <v>1148</v>
      </c>
      <c r="E76" s="47"/>
      <c r="F76" s="140">
        <f>IF($C$77=0,"",IF(C76="[for completion]","",C76/$C$77))</f>
        <v>0.8668829995419463</v>
      </c>
      <c r="G76" s="140" t="str">
        <f>IF($D$66="ND2","ND2",IF(OR(D76="ND2",D76=""),"",D76/$D$77))</f>
        <v>ND2</v>
      </c>
      <c r="H76" s="49"/>
      <c r="L76" s="49"/>
      <c r="M76" s="49"/>
      <c r="N76" s="81"/>
    </row>
    <row r="77">
      <c r="A77" s="51" t="s">
        <v>113</v>
      </c>
      <c r="B77" s="85" t="s">
        <v>92</v>
      </c>
      <c r="C77" s="135">
        <f>SUM(C70:C76)</f>
        <v>26076.30945</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10.669505</v>
      </c>
      <c r="D79" s="135" t="s">
        <v>1148</v>
      </c>
      <c r="E79" s="68"/>
      <c r="F79" s="140">
        <f>IF($C$77=0,"",IF(C79="","",C79/$C$77))</f>
        <v>0.00040916468722148865</v>
      </c>
      <c r="G79" s="140" t="str">
        <f>IF($D$66="ND2","ND2",IF(OR(D79="ND2",D79=""),"",D79/$D$77))</f>
        <v>ND2</v>
      </c>
      <c r="H79" s="49"/>
      <c r="L79" s="49"/>
      <c r="M79" s="49"/>
      <c r="N79" s="81"/>
    </row>
    <row r="80" outlineLevel="1">
      <c r="A80" s="51" t="s">
        <v>118</v>
      </c>
      <c r="B80" s="86" t="s">
        <v>119</v>
      </c>
      <c r="C80" s="135">
        <v>18.602277</v>
      </c>
      <c r="D80" s="135" t="s">
        <v>1148</v>
      </c>
      <c r="E80" s="68"/>
      <c r="F80" s="140">
        <f>IF($C$77=0,"",IF(C80="","",C80/$C$77))</f>
        <v>0.0007133784416720826</v>
      </c>
      <c r="G80" s="140" t="str">
        <f>IF($D$66="ND2","ND2",IF(OR(D80="ND2",D80=""),"",D80/$D$77))</f>
        <v>ND2</v>
      </c>
      <c r="H80" s="49"/>
      <c r="L80" s="49"/>
      <c r="M80" s="49"/>
      <c r="N80" s="81"/>
    </row>
    <row r="81" outlineLevel="1">
      <c r="A81" s="51" t="s">
        <v>120</v>
      </c>
      <c r="B81" s="86" t="s">
        <v>121</v>
      </c>
      <c r="C81" s="135">
        <v>29.730081</v>
      </c>
      <c r="D81" s="135" t="s">
        <v>1148</v>
      </c>
      <c r="E81" s="68"/>
      <c r="F81" s="140">
        <f>IF($C$77=0,"",IF(C81="","",C81/$C$77))</f>
        <v>0.001140118430370905</v>
      </c>
      <c r="G81" s="140" t="str">
        <f>IF($D$66="ND2","ND2",IF(OR(D81="ND2",D81=""),"",D81/$D$77))</f>
        <v>ND2</v>
      </c>
      <c r="H81" s="49"/>
      <c r="L81" s="49"/>
      <c r="M81" s="49"/>
      <c r="N81" s="81"/>
    </row>
    <row r="82" outlineLevel="1">
      <c r="A82" s="51" t="s">
        <v>122</v>
      </c>
      <c r="B82" s="86" t="s">
        <v>123</v>
      </c>
      <c r="C82" s="135">
        <v>47.066685</v>
      </c>
      <c r="D82" s="135" t="s">
        <v>1148</v>
      </c>
      <c r="E82" s="68"/>
      <c r="F82" s="140">
        <f>IF($C$77=0,"",IF(C82="","",C82/$C$77))</f>
        <v>0.0018049595971488211</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4.838</v>
      </c>
      <c r="D89" s="137">
        <v>5.6978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2148.5</v>
      </c>
      <c r="D93" s="133" t="s">
        <v>1148</v>
      </c>
      <c r="E93" s="47"/>
      <c r="F93" s="140">
        <f>IF($C$100=0,"",IF(C93="[for completion]","",IF(C93="","",C93/$C$100)))</f>
        <v>0.09926184576360376</v>
      </c>
      <c r="G93" s="140" t="str">
        <f>IF($D$100=0,"",IF(D93="[Mark as ND1 if not relevant]","",IF(D93="","",D93/$D$100)))</f>
        <v/>
      </c>
      <c r="H93" s="49"/>
      <c r="L93" s="49"/>
      <c r="M93" s="49"/>
      <c r="N93" s="81"/>
    </row>
    <row r="94">
      <c r="A94" s="51" t="s">
        <v>135</v>
      </c>
      <c r="B94" s="47" t="s">
        <v>1461</v>
      </c>
      <c r="C94" s="133">
        <v>2633.9795</v>
      </c>
      <c r="D94" s="133" t="s">
        <v>1148</v>
      </c>
      <c r="E94" s="47"/>
      <c r="F94" s="140">
        <f>IF($C$100=0,"",IF(C94="[for completion]","",IF(C94="","",C94/$C$100)))</f>
        <v>0.12169125756271545</v>
      </c>
      <c r="G94" s="140" t="str">
        <f>IF($D$100=0,"",IF(D94="[Mark as ND1 if not relevant]","",IF(D94="","",D94/$D$100)))</f>
        <v/>
      </c>
      <c r="H94" s="49"/>
      <c r="L94" s="49"/>
      <c r="M94" s="49"/>
      <c r="N94" s="81"/>
    </row>
    <row r="95">
      <c r="A95" s="51" t="s">
        <v>136</v>
      </c>
      <c r="B95" s="47" t="s">
        <v>1462</v>
      </c>
      <c r="C95" s="133">
        <v>2012.6668</v>
      </c>
      <c r="D95" s="133" t="s">
        <v>1148</v>
      </c>
      <c r="E95" s="47"/>
      <c r="F95" s="140">
        <f>IF($C$100=0,"",IF(C95="[for completion]","",IF(C95="","",C95/$C$100)))</f>
        <v>0.09298627948574631</v>
      </c>
      <c r="G95" s="140" t="str">
        <f>IF($D$100=0,"",IF(D95="[Mark as ND1 if not relevant]","",IF(D95="","",D95/$D$100)))</f>
        <v/>
      </c>
      <c r="H95" s="49"/>
      <c r="L95" s="49"/>
      <c r="M95" s="49"/>
      <c r="N95" s="81"/>
    </row>
    <row r="96">
      <c r="A96" s="51" t="s">
        <v>137</v>
      </c>
      <c r="B96" s="47" t="s">
        <v>1463</v>
      </c>
      <c r="C96" s="133">
        <v>3486.8695</v>
      </c>
      <c r="D96" s="133" t="s">
        <v>1148</v>
      </c>
      <c r="E96" s="47"/>
      <c r="F96" s="140">
        <f>IF($C$100=0,"",IF(C96="[for completion]","",IF(C96="","",C96/$C$100)))</f>
        <v>0.16109523039646922</v>
      </c>
      <c r="G96" s="140" t="str">
        <f>IF($D$100=0,"",IF(D96="[Mark as ND1 if not relevant]","",IF(D96="","",D96/$D$100)))</f>
        <v/>
      </c>
      <c r="H96" s="49"/>
      <c r="L96" s="49"/>
      <c r="M96" s="49"/>
      <c r="N96" s="81"/>
    </row>
    <row r="97">
      <c r="A97" s="51" t="s">
        <v>138</v>
      </c>
      <c r="B97" s="47" t="s">
        <v>1464</v>
      </c>
      <c r="C97" s="133">
        <v>2443.5</v>
      </c>
      <c r="D97" s="133" t="s">
        <v>1148</v>
      </c>
      <c r="E97" s="47"/>
      <c r="F97" s="140">
        <f>IF($C$100=0,"",IF(C97="[for completion]","",IF(C97="","",C97/$C$100)))</f>
        <v>0.11289100308278603</v>
      </c>
      <c r="G97" s="140" t="str">
        <f>IF($D$100=0,"",IF(D97="[Mark as ND1 if not relevant]","",IF(D97="","",D97/$D$100)))</f>
        <v/>
      </c>
      <c r="H97" s="49"/>
      <c r="L97" s="49"/>
      <c r="M97" s="49"/>
    </row>
    <row r="98">
      <c r="A98" s="51" t="s">
        <v>139</v>
      </c>
      <c r="B98" s="47" t="s">
        <v>1465</v>
      </c>
      <c r="C98" s="133">
        <v>7645.256</v>
      </c>
      <c r="D98" s="133" t="s">
        <v>1148</v>
      </c>
      <c r="E98" s="47"/>
      <c r="F98" s="140">
        <f>IF($C$100=0,"",IF(C98="[for completion]","",IF(C98="","",C98/$C$100)))</f>
        <v>0.353214904303126</v>
      </c>
      <c r="G98" s="140" t="str">
        <f>IF($D$100=0,"",IF(D98="[Mark as ND1 if not relevant]","",IF(D98="","",D98/$D$100)))</f>
        <v/>
      </c>
      <c r="H98" s="49"/>
      <c r="L98" s="49"/>
      <c r="M98" s="49"/>
    </row>
    <row r="99">
      <c r="A99" s="51" t="s">
        <v>140</v>
      </c>
      <c r="B99" s="47" t="s">
        <v>1466</v>
      </c>
      <c r="C99" s="133">
        <v>1274</v>
      </c>
      <c r="D99" s="133" t="s">
        <v>1148</v>
      </c>
      <c r="E99" s="47"/>
      <c r="F99" s="140">
        <f>IF($C$100=0,"",IF(C99="[for completion]","",IF(C99="","",C99/$C$100)))</f>
        <v>0.058859479405553264</v>
      </c>
      <c r="G99" s="140" t="str">
        <f>IF($D$100=0,"",IF(D99="[Mark as ND1 if not relevant]","",IF(D99="","",D99/$D$100)))</f>
        <v/>
      </c>
      <c r="H99" s="49"/>
      <c r="L99" s="49"/>
      <c r="M99" s="49"/>
    </row>
    <row r="100">
      <c r="A100" s="51" t="s">
        <v>141</v>
      </c>
      <c r="B100" s="85" t="s">
        <v>92</v>
      </c>
      <c r="C100" s="135">
        <f>SUM(C93:C99)</f>
        <v>21644.7718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258.5</v>
      </c>
      <c r="D102" s="135" t="s">
        <v>1148</v>
      </c>
      <c r="E102" s="68"/>
      <c r="F102" s="140">
        <f>IF($C$100=0,"",IF(C102="","",IF(C102="","",C102/$C$100)))</f>
        <v>0.011942837854266499</v>
      </c>
      <c r="G102" s="140" t="str">
        <f>IF($D$100=0,"",IF(D102="","",IF(D102="","",D102/$D$100)))</f>
        <v/>
      </c>
      <c r="H102" s="49"/>
      <c r="L102" s="49"/>
      <c r="M102" s="49"/>
    </row>
    <row r="103" outlineLevel="1">
      <c r="A103" s="51" t="s">
        <v>144</v>
      </c>
      <c r="B103" s="86" t="s">
        <v>119</v>
      </c>
      <c r="C103" s="135">
        <v>1890</v>
      </c>
      <c r="D103" s="135" t="s">
        <v>1148</v>
      </c>
      <c r="E103" s="68"/>
      <c r="F103" s="140">
        <f>IF($C$100=0,"",IF(C103="","",IF(C103="","",C103/$C$100)))</f>
        <v>0.08731900790933726</v>
      </c>
      <c r="G103" s="140" t="str">
        <f>IF($D$100=0,"",IF(D103="","",IF(D103="","",D103/$D$100)))</f>
        <v/>
      </c>
      <c r="H103" s="49"/>
      <c r="L103" s="49"/>
      <c r="M103" s="49"/>
    </row>
    <row r="104" outlineLevel="1">
      <c r="A104" s="51" t="s">
        <v>145</v>
      </c>
      <c r="B104" s="86" t="s">
        <v>121</v>
      </c>
      <c r="C104" s="135">
        <v>2245</v>
      </c>
      <c r="D104" s="135" t="s">
        <v>1148</v>
      </c>
      <c r="E104" s="68"/>
      <c r="F104" s="140">
        <f>IF($C$100=0,"",IF(C104="","",IF(C104="","",C104/$C$100)))</f>
        <v>0.10372019722564135</v>
      </c>
      <c r="G104" s="140" t="str">
        <f>IF($D$100=0,"",IF(D104="","",IF(D104="","",D104/$D$100)))</f>
        <v/>
      </c>
      <c r="H104" s="49"/>
      <c r="L104" s="49"/>
      <c r="M104" s="49"/>
    </row>
    <row r="105" outlineLevel="1">
      <c r="A105" s="51" t="s">
        <v>146</v>
      </c>
      <c r="B105" s="86" t="s">
        <v>123</v>
      </c>
      <c r="C105" s="135">
        <v>388.9795</v>
      </c>
      <c r="D105" s="135" t="s">
        <v>1148</v>
      </c>
      <c r="E105" s="68"/>
      <c r="F105" s="140">
        <f>IF($C$100=0,"",IF(C105="","",IF(C105="","",C105/$C$100)))</f>
        <v>0.017971060337074102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26291.5194</v>
      </c>
      <c r="D112" s="133">
        <v>26291.5194</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26291.5194</v>
      </c>
      <c r="D130" s="133">
        <f>SUM(D112:D129)</f>
        <v>26291.5194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21301.7</v>
      </c>
      <c r="D138" s="133">
        <v>21644.77198946</v>
      </c>
      <c r="E138" s="77"/>
      <c r="F138" s="140">
        <f>IF($C$156=0,"",IF(C138="[for completion]","",IF(C138="","",C138/$C$156)))</f>
        <v>0.9841498912704157</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0.015399371823473555</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0.00045073690611066575</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21644.77198946</v>
      </c>
      <c r="D156" s="133">
        <f>SUM(D138:D155)</f>
        <v>21644.77198946</v>
      </c>
      <c r="E156" s="68"/>
      <c r="F156" s="130">
        <f>SUM(F138:F155)</f>
        <v>0.9999999999999999</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21644.77198946</v>
      </c>
      <c r="D164" s="133">
        <v>21644.77198946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21644.77198946</v>
      </c>
      <c r="D167" s="143">
        <f>SUM(D164:D166)</f>
        <v>21644.77198946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215.20999514</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215.20999514</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215.20999514</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215.20999514</v>
      </c>
      <c r="E207" s="79"/>
      <c r="F207" s="140">
        <f>SUM(F193:F196)</f>
        <v>1</v>
      </c>
      <c r="G207" s="79"/>
      <c r="H207" s="49"/>
      <c r="L207" s="49"/>
      <c r="M207" s="49"/>
      <c r="N207" s="81"/>
    </row>
    <row r="208">
      <c r="A208" s="51" t="s">
        <v>281</v>
      </c>
      <c r="B208" s="85" t="s">
        <v>92</v>
      </c>
      <c r="C208" s="135">
        <f>SUM(C193:C206)</f>
        <v>215.20999514</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26076.30945199</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26076.30945199</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132833</v>
      </c>
      <c r="D28" s="134" t="str">
        <f>IF(C28="","","ND2")</f>
        <v>ND2</v>
      </c>
      <c r="F28" s="134">
        <f>IF(C28=0,"",IF(C28="","",C28))</f>
        <v>132833</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0.000421</v>
      </c>
      <c r="D36" s="128" t="str">
        <f>IF(C36="","","ND2")</f>
        <v>ND2</v>
      </c>
      <c r="E36" s="148"/>
      <c r="F36" s="128">
        <f>IF(C36=0,"",C36)</f>
        <v>0.000421</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0.02298466</v>
      </c>
      <c r="D99" s="128" t="str">
        <f>IF(C99="","","ND2")</f>
        <v>ND2</v>
      </c>
      <c r="E99" s="128"/>
      <c r="F99" s="128">
        <f>IF(C99="","",C99)</f>
        <v>0.02298466</v>
      </c>
      <c r="G99" s="51"/>
    </row>
    <row r="100">
      <c r="A100" s="51" t="s">
        <v>520</v>
      </c>
      <c r="B100" s="68" t="s">
        <v>2995</v>
      </c>
      <c r="C100" s="128">
        <v>0.02744297</v>
      </c>
      <c r="D100" s="128" t="str">
        <f>IF(C100="","","ND2")</f>
        <v>ND2</v>
      </c>
      <c r="E100" s="128"/>
      <c r="F100" s="128">
        <f>IF(C100="","",C100)</f>
        <v>0.02744297</v>
      </c>
      <c r="G100" s="51"/>
    </row>
    <row r="101">
      <c r="A101" s="51" t="s">
        <v>521</v>
      </c>
      <c r="B101" s="68" t="s">
        <v>2996</v>
      </c>
      <c r="C101" s="128">
        <v>0.02532824</v>
      </c>
      <c r="D101" s="128" t="str">
        <f>IF(C101="","","ND2")</f>
        <v>ND2</v>
      </c>
      <c r="E101" s="128"/>
      <c r="F101" s="128">
        <f>IF(C101="","",C101)</f>
        <v>0.02532824</v>
      </c>
      <c r="G101" s="51"/>
    </row>
    <row r="102">
      <c r="A102" s="51" t="s">
        <v>522</v>
      </c>
      <c r="B102" s="68" t="s">
        <v>2997</v>
      </c>
      <c r="C102" s="128">
        <v>0.05774926</v>
      </c>
      <c r="D102" s="128" t="str">
        <f>IF(C102="","","ND2")</f>
        <v>ND2</v>
      </c>
      <c r="E102" s="128"/>
      <c r="F102" s="128">
        <f>IF(C102="","",C102)</f>
        <v>0.05774926</v>
      </c>
      <c r="G102" s="51"/>
    </row>
    <row r="103">
      <c r="A103" s="51" t="s">
        <v>523</v>
      </c>
      <c r="B103" s="68" t="s">
        <v>2998</v>
      </c>
      <c r="C103" s="128">
        <v>0.12065779</v>
      </c>
      <c r="D103" s="128" t="str">
        <f>IF(C103="","","ND2")</f>
        <v>ND2</v>
      </c>
      <c r="E103" s="128"/>
      <c r="F103" s="128">
        <f>IF(C103="","",C103)</f>
        <v>0.12065779</v>
      </c>
      <c r="G103" s="51"/>
    </row>
    <row r="104">
      <c r="A104" s="51" t="s">
        <v>524</v>
      </c>
      <c r="B104" s="68" t="s">
        <v>2999</v>
      </c>
      <c r="C104" s="128">
        <v>0.20649161</v>
      </c>
      <c r="D104" s="128" t="str">
        <f>IF(C104="","","ND2")</f>
        <v>ND2</v>
      </c>
      <c r="E104" s="128"/>
      <c r="F104" s="128">
        <f>IF(C104="","",C104)</f>
        <v>0.20649161</v>
      </c>
      <c r="G104" s="51"/>
    </row>
    <row r="105">
      <c r="A105" s="51" t="s">
        <v>525</v>
      </c>
      <c r="B105" s="68" t="s">
        <v>3000</v>
      </c>
      <c r="C105" s="128">
        <v>0.23166865</v>
      </c>
      <c r="D105" s="128" t="str">
        <f>IF(C105="","","ND2")</f>
        <v>ND2</v>
      </c>
      <c r="E105" s="128"/>
      <c r="F105" s="128">
        <f>IF(C105="","",C105)</f>
        <v>0.23166865</v>
      </c>
      <c r="G105" s="51"/>
    </row>
    <row r="106">
      <c r="A106" s="51" t="s">
        <v>526</v>
      </c>
      <c r="B106" s="68" t="s">
        <v>3001</v>
      </c>
      <c r="C106" s="128">
        <v>0.01425494</v>
      </c>
      <c r="D106" s="128" t="str">
        <f>IF(C106="","","ND2")</f>
        <v>ND2</v>
      </c>
      <c r="E106" s="128"/>
      <c r="F106" s="128">
        <f>IF(C106="","",C106)</f>
        <v>0.01425494</v>
      </c>
      <c r="G106" s="51"/>
    </row>
    <row r="107">
      <c r="A107" s="51" t="s">
        <v>527</v>
      </c>
      <c r="B107" s="68" t="s">
        <v>3002</v>
      </c>
      <c r="C107" s="128">
        <v>0.12202993</v>
      </c>
      <c r="D107" s="128" t="str">
        <f>IF(C107="","","ND2")</f>
        <v>ND2</v>
      </c>
      <c r="E107" s="128"/>
      <c r="F107" s="128">
        <f>IF(C107="","",C107)</f>
        <v>0.12202993</v>
      </c>
      <c r="G107" s="51"/>
    </row>
    <row r="108">
      <c r="A108" s="51" t="s">
        <v>528</v>
      </c>
      <c r="B108" s="68" t="s">
        <v>3003</v>
      </c>
      <c r="C108" s="128">
        <v>0.09331756</v>
      </c>
      <c r="D108" s="128" t="str">
        <f>IF(C108="","","ND2")</f>
        <v>ND2</v>
      </c>
      <c r="E108" s="128"/>
      <c r="F108" s="128">
        <f>IF(C108="","",C108)</f>
        <v>0.09331756</v>
      </c>
      <c r="G108" s="51"/>
    </row>
    <row r="109">
      <c r="A109" s="51" t="s">
        <v>529</v>
      </c>
      <c r="B109" s="68" t="s">
        <v>3004</v>
      </c>
      <c r="C109" s="128">
        <v>0.03112123</v>
      </c>
      <c r="D109" s="128" t="str">
        <f>IF(C109="","","ND2")</f>
        <v>ND2</v>
      </c>
      <c r="E109" s="128"/>
      <c r="F109" s="128">
        <f>IF(C109="","",C109)</f>
        <v>0.03112123</v>
      </c>
      <c r="G109" s="51"/>
    </row>
    <row r="110">
      <c r="A110" s="51" t="s">
        <v>530</v>
      </c>
      <c r="B110" s="68" t="s">
        <v>3005</v>
      </c>
      <c r="C110" s="128">
        <v>0.04695317</v>
      </c>
      <c r="D110" s="128" t="str">
        <f>IF(C110="","","ND2")</f>
        <v>ND2</v>
      </c>
      <c r="E110" s="128"/>
      <c r="F110" s="128">
        <f>IF(C110="","",C110)</f>
        <v>0.04695317</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0.94512685</v>
      </c>
      <c r="D150" s="128" t="str">
        <f>IF(C150="","","ND2")</f>
        <v>ND2</v>
      </c>
      <c r="E150" s="129"/>
      <c r="F150" s="128">
        <f>IF(C150="","",C150)</f>
        <v>0.94512685</v>
      </c>
    </row>
    <row r="151">
      <c r="A151" s="51" t="s">
        <v>553</v>
      </c>
      <c r="B151" s="51" t="s">
        <v>3008</v>
      </c>
      <c r="C151" s="128">
        <v>0.05487315</v>
      </c>
      <c r="D151" s="128" t="str">
        <f>IF(C151="","","ND2")</f>
        <v>ND2</v>
      </c>
      <c r="E151" s="129"/>
      <c r="F151" s="128">
        <f>IF(C151="","",C151)</f>
        <v>0.05487315</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0.57282312</v>
      </c>
      <c r="D160" s="153" t="str">
        <f>IF(C160="","","ND2")</f>
        <v>ND2</v>
      </c>
      <c r="E160" s="129"/>
      <c r="F160" s="153">
        <f>IF(C160="","",C160)</f>
        <v>0.57282312</v>
      </c>
    </row>
    <row r="161">
      <c r="A161" s="51" t="s">
        <v>565</v>
      </c>
      <c r="B161" s="148" t="s">
        <v>566</v>
      </c>
      <c r="C161" s="153">
        <v>0.28808895</v>
      </c>
      <c r="D161" s="153" t="str">
        <f>IF(C161="","","ND2")</f>
        <v>ND2</v>
      </c>
      <c r="E161" s="129"/>
      <c r="F161" s="153">
        <f>IF(C161="","",C161)</f>
        <v>0.28808895</v>
      </c>
    </row>
    <row r="162">
      <c r="A162" s="51" t="s">
        <v>567</v>
      </c>
      <c r="B162" s="148" t="s">
        <v>90</v>
      </c>
      <c r="C162" s="153">
        <v>0.13908793</v>
      </c>
      <c r="D162" s="153" t="str">
        <f>IF(C162="","","ND2")</f>
        <v>ND2</v>
      </c>
      <c r="E162" s="129"/>
      <c r="F162" s="153">
        <f>IF(C162="","",C162)</f>
        <v>0.13908793</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0.00919201</v>
      </c>
      <c r="D170" s="128" t="str">
        <f>IF(C170="","","ND2")</f>
        <v>ND2</v>
      </c>
      <c r="E170" s="129"/>
      <c r="F170" s="128">
        <f>IF(C170="","",C170)</f>
        <v>0.00919201</v>
      </c>
    </row>
    <row r="171">
      <c r="A171" s="51" t="s">
        <v>577</v>
      </c>
      <c r="B171" s="47" t="s">
        <v>3011</v>
      </c>
      <c r="C171" s="128">
        <v>0.02123624</v>
      </c>
      <c r="D171" s="128" t="str">
        <f>IF(C171="","","ND2")</f>
        <v>ND2</v>
      </c>
      <c r="E171" s="129"/>
      <c r="F171" s="128">
        <f>IF(C171="","",C171)</f>
        <v>0.02123624</v>
      </c>
    </row>
    <row r="172">
      <c r="A172" s="51" t="s">
        <v>579</v>
      </c>
      <c r="B172" s="47" t="s">
        <v>3012</v>
      </c>
      <c r="C172" s="128">
        <v>0.11345902</v>
      </c>
      <c r="D172" s="128" t="str">
        <f>IF(C172="","","ND2")</f>
        <v>ND2</v>
      </c>
      <c r="E172" s="128"/>
      <c r="F172" s="128">
        <f>IF(C172="","",C172)</f>
        <v>0.11345902</v>
      </c>
    </row>
    <row r="173">
      <c r="A173" s="51" t="s">
        <v>581</v>
      </c>
      <c r="B173" s="47" t="s">
        <v>3013</v>
      </c>
      <c r="C173" s="128">
        <v>0.04945622</v>
      </c>
      <c r="D173" s="128" t="str">
        <f>IF(C173="","","ND2")</f>
        <v>ND2</v>
      </c>
      <c r="E173" s="128"/>
      <c r="F173" s="128">
        <f>IF(C173="","",C173)</f>
        <v>0.04945622</v>
      </c>
    </row>
    <row r="174">
      <c r="A174" s="51" t="s">
        <v>583</v>
      </c>
      <c r="B174" s="47" t="s">
        <v>2932</v>
      </c>
      <c r="C174" s="128">
        <v>0.8066565</v>
      </c>
      <c r="D174" s="128" t="str">
        <f>IF(C174="","","ND2")</f>
        <v>ND2</v>
      </c>
      <c r="E174" s="128"/>
      <c r="F174" s="128">
        <f>IF(C174="","",C174)</f>
        <v>0.8066565</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196.30897030097944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59.4012678</v>
      </c>
      <c r="D190" s="134">
        <v>4529</v>
      </c>
      <c r="E190" s="65"/>
      <c r="F190" s="140">
        <f>IF($C$214=0,"",IF(C190="[for completion]","",IF(C190="","",C190/$C$214)))</f>
        <v>0.002277978327775475</v>
      </c>
      <c r="G190" s="140">
        <f>IF($D$214=0,"",IF(D190="[for completion]","",IF(D190="","",D190/$D$214)))</f>
        <v>0.034095443150421956</v>
      </c>
    </row>
    <row r="191">
      <c r="A191" s="51" t="s">
        <v>603</v>
      </c>
      <c r="B191" s="68" t="s">
        <v>3016</v>
      </c>
      <c r="C191" s="133">
        <v>248.5699728</v>
      </c>
      <c r="D191" s="134">
        <v>6355</v>
      </c>
      <c r="E191" s="65"/>
      <c r="F191" s="140">
        <f>IF($C$214=0,"",IF(C191="[for completion]","",IF(C191="","",C191/$C$214)))</f>
        <v>0.009532406158074278</v>
      </c>
      <c r="G191" s="140">
        <f>IF($D$214=0,"",IF(D191="[for completion]","",IF(D191="","",D191/$D$214)))</f>
        <v>0.04784202720709462</v>
      </c>
    </row>
    <row r="192">
      <c r="A192" s="51" t="s">
        <v>604</v>
      </c>
      <c r="B192" s="68" t="s">
        <v>3017</v>
      </c>
      <c r="C192" s="133">
        <v>488.70451325</v>
      </c>
      <c r="D192" s="134">
        <v>7691</v>
      </c>
      <c r="E192" s="65"/>
      <c r="F192" s="140">
        <f>IF($C$214=0,"",IF(C192="[for completion]","",IF(C192="","",C192/$C$214)))</f>
        <v>0.018741322047499506</v>
      </c>
      <c r="G192" s="140">
        <f>IF($D$214=0,"",IF(D192="[for completion]","",IF(D192="","",D192/$D$214)))</f>
        <v>0.057899768882732454</v>
      </c>
    </row>
    <row r="193">
      <c r="A193" s="51" t="s">
        <v>605</v>
      </c>
      <c r="B193" s="68" t="s">
        <v>3018</v>
      </c>
      <c r="C193" s="133">
        <v>914.49463667</v>
      </c>
      <c r="D193" s="134">
        <v>10261</v>
      </c>
      <c r="E193" s="65"/>
      <c r="F193" s="140">
        <f>IF($C$214=0,"",IF(C193="[for completion]","",IF(C193="","",C193/$C$214)))</f>
        <v>0.035069941103195904</v>
      </c>
      <c r="G193" s="140">
        <f>IF($D$214=0,"",IF(D193="[for completion]","",IF(D193="","",D193/$D$214)))</f>
        <v>0.07724737075877229</v>
      </c>
    </row>
    <row r="194">
      <c r="A194" s="51" t="s">
        <v>606</v>
      </c>
      <c r="B194" s="68" t="s">
        <v>3019</v>
      </c>
      <c r="C194" s="133">
        <v>3159.51503829</v>
      </c>
      <c r="D194" s="134">
        <v>24929</v>
      </c>
      <c r="E194" s="65"/>
      <c r="F194" s="140">
        <f>IF($C$214=0,"",IF(C194="[for completion]","",IF(C194="","",C194/$C$214)))</f>
        <v>0.12116419480705631</v>
      </c>
      <c r="G194" s="140">
        <f>IF($D$214=0,"",IF(D194="[for completion]","",IF(D194="","",D194/$D$214)))</f>
        <v>0.18767173819758645</v>
      </c>
    </row>
    <row r="195">
      <c r="A195" s="51" t="s">
        <v>607</v>
      </c>
      <c r="B195" s="68" t="s">
        <v>3020</v>
      </c>
      <c r="C195" s="133">
        <v>4568.44929697</v>
      </c>
      <c r="D195" s="134">
        <v>26047</v>
      </c>
      <c r="E195" s="65"/>
      <c r="F195" s="140">
        <f>IF($C$214=0,"",IF(C195="[for completion]","",IF(C195="","",C195/$C$214)))</f>
        <v>0.1751953935575558</v>
      </c>
      <c r="G195" s="140">
        <f>IF($D$214=0,"",IF(D195="[for completion]","",IF(D195="","",D195/$D$214)))</f>
        <v>0.19608832142615162</v>
      </c>
    </row>
    <row r="196">
      <c r="A196" s="51" t="s">
        <v>608</v>
      </c>
      <c r="B196" s="68" t="s">
        <v>3021</v>
      </c>
      <c r="C196" s="133">
        <v>4302.33824795</v>
      </c>
      <c r="D196" s="134">
        <v>19171</v>
      </c>
      <c r="E196" s="65"/>
      <c r="F196" s="140">
        <f>IF($C$214=0,"",IF(C196="[for completion]","",IF(C196="","",C196/$C$214)))</f>
        <v>0.16499030493065686</v>
      </c>
      <c r="G196" s="140">
        <f>IF($D$214=0,"",IF(D196="[for completion]","",IF(D196="","",D196/$D$214)))</f>
        <v>0.14432407609554854</v>
      </c>
    </row>
    <row r="197">
      <c r="A197" s="51" t="s">
        <v>609</v>
      </c>
      <c r="B197" s="68" t="s">
        <v>3022</v>
      </c>
      <c r="C197" s="133">
        <v>3482.38600728</v>
      </c>
      <c r="D197" s="134">
        <v>12715</v>
      </c>
      <c r="E197" s="65"/>
      <c r="F197" s="140">
        <f>IF($C$214=0,"",IF(C197="[for completion]","",IF(C197="","",C197/$C$214)))</f>
        <v>0.13354596875342126</v>
      </c>
      <c r="G197" s="140">
        <f>IF($D$214=0,"",IF(D197="[for completion]","",IF(D197="","",D197/$D$214)))</f>
        <v>0.09572169566297531</v>
      </c>
    </row>
    <row r="198">
      <c r="A198" s="51" t="s">
        <v>610</v>
      </c>
      <c r="B198" s="68" t="s">
        <v>3023</v>
      </c>
      <c r="C198" s="133">
        <v>2467.76973501</v>
      </c>
      <c r="D198" s="134">
        <v>7619</v>
      </c>
      <c r="E198" s="65"/>
      <c r="F198" s="140">
        <f>IF($C$214=0,"",IF(C198="[for completion]","",IF(C198="","",C198/$C$214)))</f>
        <v>0.09463646454853962</v>
      </c>
      <c r="G198" s="140">
        <f>IF($D$214=0,"",IF(D198="[for completion]","",IF(D198="","",D198/$D$214)))</f>
        <v>0.05735773490021305</v>
      </c>
    </row>
    <row r="199">
      <c r="A199" s="51" t="s">
        <v>611</v>
      </c>
      <c r="B199" s="68" t="s">
        <v>3024</v>
      </c>
      <c r="C199" s="133">
        <v>1765.78154423</v>
      </c>
      <c r="D199" s="134">
        <v>4720</v>
      </c>
      <c r="E199" s="68"/>
      <c r="F199" s="140">
        <f>IF($C$214=0,"",IF(C199="[for completion]","",IF(C199="","",C199/$C$214)))</f>
        <v>0.0677159299509404</v>
      </c>
      <c r="G199" s="140">
        <f>IF($D$214=0,"",IF(D199="[for completion]","",IF(D199="","",D199/$D$214)))</f>
        <v>0.03553333885404982</v>
      </c>
    </row>
    <row r="200">
      <c r="A200" s="51" t="s">
        <v>612</v>
      </c>
      <c r="B200" s="68" t="s">
        <v>3025</v>
      </c>
      <c r="C200" s="133">
        <v>1268.87226493</v>
      </c>
      <c r="D200" s="134">
        <v>2995</v>
      </c>
      <c r="E200" s="68"/>
      <c r="F200" s="140">
        <f>IF($C$214=0,"",IF(C200="[for completion]","",IF(C200="","",C200/$C$214)))</f>
        <v>0.04865996345327029</v>
      </c>
      <c r="G200" s="140">
        <f>IF($D$214=0,"",IF(D200="[for completion]","",IF(D200="","",D200/$D$214)))</f>
        <v>0.022547108022855766</v>
      </c>
    </row>
    <row r="201">
      <c r="A201" s="51" t="s">
        <v>613</v>
      </c>
      <c r="B201" s="68" t="s">
        <v>3026</v>
      </c>
      <c r="C201" s="133">
        <v>909.37355176</v>
      </c>
      <c r="D201" s="134">
        <v>1916</v>
      </c>
      <c r="E201" s="68"/>
      <c r="F201" s="140">
        <f>IF($C$214=0,"",IF(C201="[for completion]","",IF(C201="","",C201/$C$214)))</f>
        <v>0.034873552694804424</v>
      </c>
      <c r="G201" s="140">
        <f>IF($D$214=0,"",IF(D201="[for completion]","",IF(D201="","",D201/$D$214)))</f>
        <v>0.01442412653482192</v>
      </c>
    </row>
    <row r="202">
      <c r="A202" s="51" t="s">
        <v>614</v>
      </c>
      <c r="B202" s="68" t="s">
        <v>3027</v>
      </c>
      <c r="C202" s="133">
        <v>627.29714285</v>
      </c>
      <c r="D202" s="134">
        <v>1196</v>
      </c>
      <c r="E202" s="68"/>
      <c r="F202" s="140">
        <f>IF($C$214=0,"",IF(C202="[for completion]","",IF(C202="","",C202/$C$214)))</f>
        <v>0.02405620872098249</v>
      </c>
      <c r="G202" s="140">
        <f>IF($D$214=0,"",IF(D202="[for completion]","",IF(D202="","",D202/$D$214)))</f>
        <v>0.009003786709627879</v>
      </c>
    </row>
    <row r="203">
      <c r="A203" s="51" t="s">
        <v>615</v>
      </c>
      <c r="B203" s="68" t="s">
        <v>3028</v>
      </c>
      <c r="C203" s="133">
        <v>491.63734073</v>
      </c>
      <c r="D203" s="134">
        <v>855</v>
      </c>
      <c r="E203" s="68"/>
      <c r="F203" s="140">
        <f>IF($C$214=0,"",IF(C203="[for completion]","",IF(C203="","",C203/$C$214)))</f>
        <v>0.018853793004534273</v>
      </c>
      <c r="G203" s="140">
        <f>IF($D$214=0,"",IF(D203="[for completion]","",IF(D203="","",D203/$D$214)))</f>
        <v>0.006436653542417924</v>
      </c>
    </row>
    <row r="204">
      <c r="A204" s="51" t="s">
        <v>616</v>
      </c>
      <c r="B204" s="68" t="s">
        <v>3029</v>
      </c>
      <c r="C204" s="133">
        <v>346.23909026</v>
      </c>
      <c r="D204" s="134">
        <v>554</v>
      </c>
      <c r="E204" s="68"/>
      <c r="F204" s="140">
        <f>IF($C$214=0,"",IF(C204="[for completion]","",IF(C204="","",C204/$C$214)))</f>
        <v>0.01327791767839973</v>
      </c>
      <c r="G204" s="140">
        <f>IF($D$214=0,"",IF(D204="[for completion]","",IF(D204="","",D204/$D$214)))</f>
        <v>0.004170650365496526</v>
      </c>
    </row>
    <row r="205">
      <c r="A205" s="51" t="s">
        <v>617</v>
      </c>
      <c r="B205" s="68" t="s">
        <v>3030</v>
      </c>
      <c r="C205" s="133">
        <v>287.30196708</v>
      </c>
      <c r="D205" s="134">
        <v>426</v>
      </c>
      <c r="F205" s="140">
        <f>IF($C$214=0,"",IF(C205="[for completion]","",IF(C205="","",C205/$C$214)))</f>
        <v>0.011017738825693936</v>
      </c>
      <c r="G205" s="140">
        <f>IF($D$214=0,"",IF(D205="[for completion]","",IF(D205="","",D205/$D$214)))</f>
        <v>0.0032070343965731407</v>
      </c>
    </row>
    <row r="206">
      <c r="A206" s="51" t="s">
        <v>618</v>
      </c>
      <c r="B206" s="68" t="s">
        <v>3031</v>
      </c>
      <c r="C206" s="133">
        <v>197.12278042</v>
      </c>
      <c r="D206" s="134">
        <v>272</v>
      </c>
      <c r="E206" s="122"/>
      <c r="F206" s="140">
        <f>IF($C$214=0,"",IF(C206="[for completion]","",IF(C206="","",C206/$C$214)))</f>
        <v>0.007559458549260186</v>
      </c>
      <c r="G206" s="140">
        <f>IF($D$214=0,"",IF(D206="[for completion]","",IF(D206="","",D206/$D$214)))</f>
        <v>0.002047683933962193</v>
      </c>
    </row>
    <row r="207">
      <c r="A207" s="51" t="s">
        <v>619</v>
      </c>
      <c r="B207" s="68" t="s">
        <v>3032</v>
      </c>
      <c r="C207" s="133">
        <v>152.72069571</v>
      </c>
      <c r="D207" s="134">
        <v>197</v>
      </c>
      <c r="E207" s="122"/>
      <c r="F207" s="140">
        <f>IF($C$214=0,"",IF(C207="[for completion]","",IF(C207="","",C207/$C$214)))</f>
        <v>0.005856683668798278</v>
      </c>
      <c r="G207" s="140">
        <f>IF($D$214=0,"",IF(D207="[for completion]","",IF(D207="","",D207/$D$214)))</f>
        <v>0.0014830652021711472</v>
      </c>
    </row>
    <row r="208">
      <c r="A208" s="51" t="s">
        <v>620</v>
      </c>
      <c r="B208" s="68" t="s">
        <v>3033</v>
      </c>
      <c r="C208" s="133">
        <v>124.50600431</v>
      </c>
      <c r="D208" s="134">
        <v>151</v>
      </c>
      <c r="E208" s="122"/>
      <c r="F208" s="140">
        <f>IF($C$214=0,"",IF(C208="[for completion]","",IF(C208="","",C208/$C$214)))</f>
        <v>0.004774678891552209</v>
      </c>
      <c r="G208" s="140">
        <f>IF($D$214=0,"",IF(D208="[for completion]","",IF(D208="","",D208/$D$214)))</f>
        <v>0.0011367657133393057</v>
      </c>
    </row>
    <row r="209">
      <c r="A209" s="51" t="s">
        <v>621</v>
      </c>
      <c r="B209" s="68" t="s">
        <v>3034</v>
      </c>
      <c r="C209" s="133">
        <v>97.26126722</v>
      </c>
      <c r="D209" s="134">
        <v>111</v>
      </c>
      <c r="E209" s="122"/>
      <c r="F209" s="140">
        <f>IF($C$214=0,"",IF(C209="[for completion]","",IF(C209="","",C209/$C$214)))</f>
        <v>0.0037298708775899093</v>
      </c>
      <c r="G209" s="140">
        <f>IF($D$214=0,"",IF(D209="[for completion]","",IF(D209="","",D209/$D$214)))</f>
        <v>0.0008356357230507479</v>
      </c>
    </row>
    <row r="210">
      <c r="A210" s="51" t="s">
        <v>622</v>
      </c>
      <c r="B210" s="68" t="s">
        <v>3035</v>
      </c>
      <c r="C210" s="133">
        <v>72.42298327</v>
      </c>
      <c r="D210" s="134">
        <v>78</v>
      </c>
      <c r="E210" s="122"/>
      <c r="F210" s="140">
        <f>IF($C$214=0,"",IF(C210="[for completion]","",IF(C210="","",C210/$C$214)))</f>
        <v>0.002777347898993931</v>
      </c>
      <c r="G210" s="140">
        <f>IF($D$214=0,"",IF(D210="[for completion]","",IF(D210="","",D210/$D$214)))</f>
        <v>0.0005872034810626877</v>
      </c>
    </row>
    <row r="211">
      <c r="A211" s="51" t="s">
        <v>623</v>
      </c>
      <c r="B211" s="68" t="s">
        <v>3036</v>
      </c>
      <c r="C211" s="133">
        <v>44.1441032</v>
      </c>
      <c r="D211" s="134">
        <v>45</v>
      </c>
      <c r="E211" s="122"/>
      <c r="F211" s="140">
        <f>IF($C$214=0,"",IF(C211="[for completion]","",IF(C211="","",C211/$C$214)))</f>
        <v>0.001692881551404935</v>
      </c>
      <c r="G211" s="140">
        <f>IF($D$214=0,"",IF(D211="[for completion]","",IF(D211="","",D211/$D$214)))</f>
        <v>0.0003387712390746275</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26076.30945199</v>
      </c>
      <c r="D214" s="76">
        <f>SUM(D190:D213)</f>
        <v>132833</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0.46140727</v>
      </c>
      <c r="F216" s="148"/>
      <c r="G216" s="148"/>
    </row>
    <row r="217">
      <c r="F217" s="148"/>
      <c r="G217" s="148"/>
    </row>
    <row r="218">
      <c r="B218" s="68" t="s">
        <v>630</v>
      </c>
      <c r="F218" s="148"/>
      <c r="G218" s="148"/>
    </row>
    <row r="219">
      <c r="A219" s="51" t="s">
        <v>631</v>
      </c>
      <c r="B219" s="51" t="s">
        <v>3038</v>
      </c>
      <c r="C219" s="133">
        <v>9568.72969732</v>
      </c>
      <c r="D219" s="134">
        <v>72656</v>
      </c>
      <c r="F219" s="140">
        <f>IF($C$227=0,"",IF(C219="[for completion]","",C219/$C$227))</f>
        <v>0.3669510716206724</v>
      </c>
      <c r="G219" s="140">
        <f>IF($D$227=0,"",IF(D219="[for completion]","",D219/$D$227))</f>
        <v>0.5469725143601364</v>
      </c>
    </row>
    <row r="220">
      <c r="A220" s="51" t="s">
        <v>633</v>
      </c>
      <c r="B220" s="51" t="s">
        <v>3039</v>
      </c>
      <c r="C220" s="133">
        <v>6283.82118071</v>
      </c>
      <c r="D220" s="134">
        <v>26998</v>
      </c>
      <c r="F220" s="140">
        <f>IF($C$227=0,"",IF(C220="[for completion]","",C220/$C$227))</f>
        <v>0.24097816419456758</v>
      </c>
      <c r="G220" s="140">
        <f>IF($D$227=0,"",IF(D220="[for completion]","",D220/$D$227))</f>
        <v>0.2032476869452621</v>
      </c>
    </row>
    <row r="221">
      <c r="A221" s="51" t="s">
        <v>635</v>
      </c>
      <c r="B221" s="51" t="s">
        <v>3040</v>
      </c>
      <c r="C221" s="133">
        <v>5187.71372288</v>
      </c>
      <c r="D221" s="134">
        <v>18613</v>
      </c>
      <c r="F221" s="140">
        <f>IF($C$227=0,"",IF(C221="[for completion]","",C221/$C$227))</f>
        <v>0.19894355573710618</v>
      </c>
      <c r="G221" s="140">
        <f>IF($D$227=0,"",IF(D221="[for completion]","",D221/$D$227))</f>
        <v>0.14012331273102316</v>
      </c>
    </row>
    <row r="222">
      <c r="A222" s="51" t="s">
        <v>637</v>
      </c>
      <c r="B222" s="51" t="s">
        <v>3041</v>
      </c>
      <c r="C222" s="133">
        <v>2712.81342045</v>
      </c>
      <c r="D222" s="134">
        <v>8349</v>
      </c>
      <c r="F222" s="140">
        <f>IF($C$227=0,"",IF(C222="[for completion]","",C222/$C$227))</f>
        <v>0.1040336411655436</v>
      </c>
      <c r="G222" s="140">
        <f>IF($D$227=0,"",IF(D222="[for completion]","",D222/$D$227))</f>
        <v>0.06285335722297923</v>
      </c>
    </row>
    <row r="223">
      <c r="A223" s="51" t="s">
        <v>639</v>
      </c>
      <c r="B223" s="51" t="s">
        <v>3042</v>
      </c>
      <c r="C223" s="133">
        <v>1202.80615129</v>
      </c>
      <c r="D223" s="134">
        <v>3248</v>
      </c>
      <c r="F223" s="140">
        <f>IF($C$227=0,"",IF(C223="[for completion]","",C223/$C$227))</f>
        <v>0.04612639505235694</v>
      </c>
      <c r="G223" s="140">
        <f>IF($D$227=0,"",IF(D223="[for completion]","",D223/$D$227))</f>
        <v>0.024451755211430896</v>
      </c>
    </row>
    <row r="224">
      <c r="A224" s="51" t="s">
        <v>641</v>
      </c>
      <c r="B224" s="51" t="s">
        <v>3043</v>
      </c>
      <c r="C224" s="133">
        <v>827.97563703</v>
      </c>
      <c r="D224" s="134">
        <v>2231</v>
      </c>
      <c r="F224" s="140">
        <f>IF($C$227=0,"",IF(C224="[for completion]","",C224/$C$227))</f>
        <v>0.03175202528388516</v>
      </c>
      <c r="G224" s="140">
        <f>IF($D$227=0,"",IF(D224="[for completion]","",D224/$D$227))</f>
        <v>0.016795525208344313</v>
      </c>
    </row>
    <row r="225">
      <c r="A225" s="51" t="s">
        <v>643</v>
      </c>
      <c r="B225" s="51" t="s">
        <v>3044</v>
      </c>
      <c r="C225" s="133">
        <v>268.2743098</v>
      </c>
      <c r="D225" s="134">
        <v>668</v>
      </c>
      <c r="F225" s="140">
        <f>IF($C$227=0,"",IF(C225="[for completion]","",C225/$C$227))</f>
        <v>0.010288047482099766</v>
      </c>
      <c r="G225" s="140">
        <f>IF($D$227=0,"",IF(D225="[for completion]","",D225/$D$227))</f>
        <v>0.005028870837818915</v>
      </c>
    </row>
    <row r="226">
      <c r="A226" s="51" t="s">
        <v>645</v>
      </c>
      <c r="B226" s="51" t="s">
        <v>646</v>
      </c>
      <c r="C226" s="133">
        <v>24.17533251</v>
      </c>
      <c r="D226" s="134">
        <v>70</v>
      </c>
      <c r="F226" s="140">
        <f>IF($C$227=0,"",IF(C226="[for completion]","",C226/$C$227))</f>
        <v>0.0009270994637684465</v>
      </c>
      <c r="G226" s="140">
        <f>IF($D$227=0,"",IF(D226="[for completion]","",D226/$D$227))</f>
        <v>0.0005269774830049762</v>
      </c>
    </row>
    <row r="227">
      <c r="A227" s="51" t="s">
        <v>647</v>
      </c>
      <c r="B227" s="78" t="s">
        <v>92</v>
      </c>
      <c r="C227" s="133">
        <f>SUM(C219:C226)</f>
        <v>26076.309451989997</v>
      </c>
      <c r="D227" s="134">
        <f>SUM(D219:D226)</f>
        <v>132833</v>
      </c>
      <c r="F227" s="128">
        <f>SUM(F219:F226)</f>
        <v>1</v>
      </c>
      <c r="G227" s="128">
        <f>SUM(G219:G226)</f>
        <v>1</v>
      </c>
    </row>
    <row r="228" outlineLevel="1">
      <c r="A228" s="51" t="s">
        <v>648</v>
      </c>
      <c r="B228" s="80" t="s">
        <v>3045</v>
      </c>
      <c r="C228" s="133">
        <v>15.73046551</v>
      </c>
      <c r="D228" s="134">
        <v>44</v>
      </c>
      <c r="F228" s="140">
        <f>IF($C$227=0,"",IF(C228="[for completion]","",C228/$C$227))</f>
        <v>0.0006032473858680773</v>
      </c>
      <c r="G228" s="140">
        <f>IF($D$227=0,"",IF(D228="[for completion]","",D228/$D$227))</f>
        <v>0.0003312429893174136</v>
      </c>
    </row>
    <row r="229" outlineLevel="1">
      <c r="A229" s="51" t="s">
        <v>650</v>
      </c>
      <c r="B229" s="80" t="s">
        <v>3046</v>
      </c>
      <c r="C229" s="133">
        <v>4.96668401</v>
      </c>
      <c r="D229" s="134">
        <v>14</v>
      </c>
      <c r="F229" s="140">
        <f>IF($C$227=0,"",IF(C229="[for completion]","",C229/$C$227))</f>
        <v>0.00019046729059356865</v>
      </c>
      <c r="G229" s="140">
        <f>IF($D$227=0,"",IF(D229="[for completion]","",D229/$D$227))</f>
        <v>0.00010539549660099523</v>
      </c>
    </row>
    <row r="230" outlineLevel="1">
      <c r="A230" s="51" t="s">
        <v>652</v>
      </c>
      <c r="B230" s="80" t="s">
        <v>3047</v>
      </c>
      <c r="C230" s="133">
        <v>0.55170962</v>
      </c>
      <c r="D230" s="134">
        <v>3</v>
      </c>
      <c r="F230" s="140">
        <f>IF($C$227=0,"",IF(C230="[for completion]","",C230/$C$227))</f>
        <v>2.1157503941106846E-05</v>
      </c>
      <c r="G230" s="140">
        <f>IF($D$227=0,"",IF(D230="[for completion]","",D230/$D$227))</f>
        <v>2.2584749271641835E-05</v>
      </c>
    </row>
    <row r="231" outlineLevel="1">
      <c r="A231" s="51" t="s">
        <v>654</v>
      </c>
      <c r="B231" s="80" t="s">
        <v>3048</v>
      </c>
      <c r="C231" s="133">
        <v>1.55466496</v>
      </c>
      <c r="D231" s="134">
        <v>4</v>
      </c>
      <c r="F231" s="140">
        <f>IF($C$227=0,"",IF(C231="[for completion]","",C231/$C$227))</f>
        <v>5.9619823229293544E-05</v>
      </c>
      <c r="G231" s="140">
        <f>IF($D$227=0,"",IF(D231="[for completion]","",D231/$D$227))</f>
        <v>3.0112999028855782E-05</v>
      </c>
    </row>
    <row r="232" outlineLevel="1">
      <c r="A232" s="51" t="s">
        <v>656</v>
      </c>
      <c r="B232" s="80" t="s">
        <v>3049</v>
      </c>
      <c r="C232" s="133">
        <v>0.62589456</v>
      </c>
      <c r="D232" s="134">
        <v>1</v>
      </c>
      <c r="F232" s="140">
        <f>IF($C$227=0,"",IF(C232="[for completion]","",C232/$C$227))</f>
        <v>2.4002421092308183E-05</v>
      </c>
      <c r="G232" s="140">
        <f>IF($D$227=0,"",IF(D232="[for completion]","",D232/$D$227))</f>
        <v>7.5282497572139454E-06</v>
      </c>
    </row>
    <row r="233" outlineLevel="1">
      <c r="A233" s="51" t="s">
        <v>658</v>
      </c>
      <c r="B233" s="80" t="s">
        <v>3050</v>
      </c>
      <c r="C233" s="133">
        <v>0.74591385</v>
      </c>
      <c r="D233" s="134">
        <v>4</v>
      </c>
      <c r="F233" s="140">
        <f>IF($C$227=0,"",IF(C233="[for completion]","",C233/$C$227))</f>
        <v>2.8605039044092034E-05</v>
      </c>
      <c r="G233" s="140">
        <f>IF($D$227=0,"",IF(D233="[for completion]","",D233/$D$227))</f>
        <v>3.0112999028855782E-05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0.46143931</v>
      </c>
      <c r="F238" s="148"/>
      <c r="G238" s="148"/>
    </row>
    <row r="239">
      <c r="F239" s="148"/>
      <c r="G239" s="148"/>
    </row>
    <row r="240">
      <c r="B240" s="68" t="s">
        <v>630</v>
      </c>
      <c r="F240" s="148"/>
      <c r="G240" s="148"/>
    </row>
    <row r="241">
      <c r="A241" s="51" t="s">
        <v>665</v>
      </c>
      <c r="B241" s="51" t="s">
        <v>3051</v>
      </c>
      <c r="C241" s="133">
        <v>9568.28820452</v>
      </c>
      <c r="D241" s="134">
        <v>72653</v>
      </c>
      <c r="F241" s="140">
        <f>IF($C$249=0,"",IF(C241="[Mark as ND1 if not relevant]","",C241/$C$249))</f>
        <v>0.36693414081990816</v>
      </c>
      <c r="G241" s="140">
        <f>IF($D$249=0,"",IF(D241="[Mark as ND1 if not relevant]","",D241/$D$249))</f>
        <v>0.5469499296108647</v>
      </c>
    </row>
    <row r="242">
      <c r="A242" s="51" t="s">
        <v>666</v>
      </c>
      <c r="B242" s="51" t="s">
        <v>3052</v>
      </c>
      <c r="C242" s="133">
        <v>6282.65480109</v>
      </c>
      <c r="D242" s="134">
        <v>26996</v>
      </c>
      <c r="F242" s="140">
        <f>IF($C$249=0,"",IF(C242="[Mark as ND1 if not relevant]","",C242/$C$249))</f>
        <v>0.24093343472001721</v>
      </c>
      <c r="G242" s="140">
        <f>IF($D$249=0,"",IF(D242="[Mark as ND1 if not relevant]","",D242/$D$249))</f>
        <v>0.20323263044574766</v>
      </c>
    </row>
    <row r="243">
      <c r="A243" s="51" t="s">
        <v>667</v>
      </c>
      <c r="B243" s="51" t="s">
        <v>3053</v>
      </c>
      <c r="C243" s="133">
        <v>5188.5263045</v>
      </c>
      <c r="D243" s="134">
        <v>18614</v>
      </c>
      <c r="F243" s="140">
        <f>IF($C$249=0,"",IF(C243="[Mark as ND1 if not relevant]","",C243/$C$249))</f>
        <v>0.1989747174174619</v>
      </c>
      <c r="G243" s="140">
        <f>IF($D$249=0,"",IF(D243="[Mark as ND1 if not relevant]","",D243/$D$249))</f>
        <v>0.14013084098078038</v>
      </c>
    </row>
    <row r="244">
      <c r="A244" s="51" t="s">
        <v>668</v>
      </c>
      <c r="B244" s="51" t="s">
        <v>3054</v>
      </c>
      <c r="C244" s="133">
        <v>2712.99692392</v>
      </c>
      <c r="D244" s="134">
        <v>8351</v>
      </c>
      <c r="F244" s="140">
        <f>IF($C$249=0,"",IF(C244="[Mark as ND1 if not relevant]","",C244/$C$249))</f>
        <v>0.10404067833736186</v>
      </c>
      <c r="G244" s="140">
        <f>IF($D$249=0,"",IF(D244="[Mark as ND1 if not relevant]","",D244/$D$249))</f>
        <v>0.06286841372249366</v>
      </c>
    </row>
    <row r="245">
      <c r="A245" s="51" t="s">
        <v>669</v>
      </c>
      <c r="B245" s="51" t="s">
        <v>3055</v>
      </c>
      <c r="C245" s="133">
        <v>1203.1747548</v>
      </c>
      <c r="D245" s="134">
        <v>3249</v>
      </c>
      <c r="F245" s="140">
        <f>IF($C$249=0,"",IF(C245="[Mark as ND1 if not relevant]","",C245/$C$249))</f>
        <v>0.046140530622832465</v>
      </c>
      <c r="G245" s="140">
        <f>IF($D$249=0,"",IF(D245="[Mark as ND1 if not relevant]","",D245/$D$249))</f>
        <v>0.024459283461188107</v>
      </c>
    </row>
    <row r="246">
      <c r="A246" s="51" t="s">
        <v>670</v>
      </c>
      <c r="B246" s="51" t="s">
        <v>3056</v>
      </c>
      <c r="C246" s="133">
        <v>827.62032515</v>
      </c>
      <c r="D246" s="134">
        <v>2230</v>
      </c>
      <c r="F246" s="140">
        <f>IF($C$249=0,"",IF(C246="[Mark as ND1 if not relevant]","",C246/$C$249))</f>
        <v>0.03173839943392912</v>
      </c>
      <c r="G246" s="140">
        <f>IF($D$249=0,"",IF(D246="[Mark as ND1 if not relevant]","",D246/$D$249))</f>
        <v>0.016787996958587098</v>
      </c>
    </row>
    <row r="247">
      <c r="A247" s="51" t="s">
        <v>671</v>
      </c>
      <c r="B247" s="51" t="s">
        <v>3057</v>
      </c>
      <c r="C247" s="133">
        <v>269.71252568</v>
      </c>
      <c r="D247" s="134">
        <v>672</v>
      </c>
      <c r="F247" s="140">
        <f>IF($C$249=0,"",IF(C247="[Mark as ND1 if not relevant]","",C247/$C$249))</f>
        <v>0.010343201601307007</v>
      </c>
      <c r="G247" s="140">
        <f>IF($D$249=0,"",IF(D247="[Mark as ND1 if not relevant]","",D247/$D$249))</f>
        <v>0.005058983836847771</v>
      </c>
    </row>
    <row r="248">
      <c r="A248" s="51" t="s">
        <v>672</v>
      </c>
      <c r="B248" s="51" t="s">
        <v>646</v>
      </c>
      <c r="C248" s="133">
        <v>23.33561233</v>
      </c>
      <c r="D248" s="134">
        <v>68</v>
      </c>
      <c r="F248" s="140">
        <f>IF($C$249=0,"",IF(C248="[Mark as ND1 if not relevant]","",C248/$C$249))</f>
        <v>0.0008948970471823863</v>
      </c>
      <c r="G248" s="140">
        <f>IF($D$249=0,"",IF(D248="[Mark as ND1 if not relevant]","",D248/$D$249))</f>
        <v>0.0005119209834905482</v>
      </c>
    </row>
    <row r="249">
      <c r="A249" s="51" t="s">
        <v>673</v>
      </c>
      <c r="B249" s="78" t="s">
        <v>92</v>
      </c>
      <c r="C249" s="133">
        <f>SUM(C241:C248)</f>
        <v>26076.309451989997</v>
      </c>
      <c r="D249" s="134">
        <f>SUM(D241:D248)</f>
        <v>132833</v>
      </c>
      <c r="F249" s="128">
        <f>SUM(F241:F248)</f>
        <v>1.0000000000000002</v>
      </c>
      <c r="G249" s="128">
        <f>SUM(G241:G248)</f>
        <v>0.9999999999999999</v>
      </c>
    </row>
    <row r="250" outlineLevel="1">
      <c r="A250" s="51" t="s">
        <v>674</v>
      </c>
      <c r="B250" s="80" t="s">
        <v>3045</v>
      </c>
      <c r="C250" s="133">
        <v>14.89074533</v>
      </c>
      <c r="D250" s="134">
        <v>42</v>
      </c>
      <c r="F250" s="140">
        <f>IF($C$249=0,"",IF(C250="[for completion]","",C250/$C$249))</f>
        <v>0.0005710449692820171</v>
      </c>
      <c r="G250" s="140">
        <f>IF($D$249=0,"",IF(D250="[for completion]","",D250/$D$249))</f>
        <v>0.0003161864898029857</v>
      </c>
    </row>
    <row r="251" outlineLevel="1">
      <c r="A251" s="51" t="s">
        <v>675</v>
      </c>
      <c r="B251" s="80" t="s">
        <v>3046</v>
      </c>
      <c r="C251" s="133">
        <v>4.96668401</v>
      </c>
      <c r="D251" s="134">
        <v>14</v>
      </c>
      <c r="F251" s="140">
        <f>IF($C$249=0,"",IF(C251="[for completion]","",C251/$C$249))</f>
        <v>0.00019046729059356865</v>
      </c>
      <c r="G251" s="140">
        <f>IF($D$249=0,"",IF(D251="[for completion]","",D251/$D$249))</f>
        <v>0.00010539549660099523</v>
      </c>
    </row>
    <row r="252" outlineLevel="1">
      <c r="A252" s="51" t="s">
        <v>676</v>
      </c>
      <c r="B252" s="80" t="s">
        <v>3047</v>
      </c>
      <c r="C252" s="133">
        <v>0.55170962</v>
      </c>
      <c r="D252" s="134">
        <v>3</v>
      </c>
      <c r="F252" s="140">
        <f>IF($C$249=0,"",IF(C252="[for completion]","",C252/$C$249))</f>
        <v>2.1157503941106846E-05</v>
      </c>
      <c r="G252" s="140">
        <f>IF($D$249=0,"",IF(D252="[for completion]","",D252/$D$249))</f>
        <v>2.2584749271641835E-05</v>
      </c>
    </row>
    <row r="253" outlineLevel="1">
      <c r="A253" s="51" t="s">
        <v>677</v>
      </c>
      <c r="B253" s="80" t="s">
        <v>3048</v>
      </c>
      <c r="C253" s="133">
        <v>1.55466496</v>
      </c>
      <c r="D253" s="134">
        <v>4</v>
      </c>
      <c r="F253" s="140">
        <f>IF($C$249=0,"",IF(C253="[for completion]","",C253/$C$249))</f>
        <v>5.9619823229293544E-05</v>
      </c>
      <c r="G253" s="140">
        <f>IF($D$249=0,"",IF(D253="[for completion]","",D253/$D$249))</f>
        <v>3.0112999028855782E-05</v>
      </c>
    </row>
    <row r="254" outlineLevel="1">
      <c r="A254" s="51" t="s">
        <v>678</v>
      </c>
      <c r="B254" s="80" t="s">
        <v>3049</v>
      </c>
      <c r="C254" s="133">
        <v>0.62589456</v>
      </c>
      <c r="D254" s="134">
        <v>1</v>
      </c>
      <c r="F254" s="140">
        <f>IF($C$249=0,"",IF(C254="[for completion]","",C254/$C$249))</f>
        <v>2.4002421092308183E-05</v>
      </c>
      <c r="G254" s="140">
        <f>IF($D$249=0,"",IF(D254="[for completion]","",D254/$D$249))</f>
        <v>7.5282497572139454E-06</v>
      </c>
    </row>
    <row r="255" outlineLevel="1">
      <c r="A255" s="51" t="s">
        <v>679</v>
      </c>
      <c r="B255" s="80" t="s">
        <v>3058</v>
      </c>
      <c r="C255" s="133">
        <v>0.74591385</v>
      </c>
      <c r="D255" s="134">
        <v>4</v>
      </c>
      <c r="F255" s="140">
        <f>IF($C$249=0,"",IF(C255="[for completion]","",C255/$C$249))</f>
        <v>2.8605039044092034E-05</v>
      </c>
      <c r="G255" s="140">
        <f>IF($D$249=0,"",IF(D255="[for completion]","",D255/$D$249))</f>
        <v>3.0112999028855782E-05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0.86225588</v>
      </c>
      <c r="E277" s="49"/>
      <c r="F277" s="49"/>
    </row>
    <row r="278">
      <c r="A278" s="51" t="s">
        <v>706</v>
      </c>
      <c r="B278" s="51" t="s">
        <v>3060</v>
      </c>
      <c r="C278" s="128">
        <v>0.13774412</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26076.30945199</v>
      </c>
      <c r="D287" s="134">
        <v>132833</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26076.30945199</v>
      </c>
      <c r="D305" s="134">
        <f>SUM(D287:D304)</f>
        <v>132833</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26076.30945199</v>
      </c>
      <c r="D310" s="134">
        <v>132833</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26076.30945199</v>
      </c>
      <c r="D328" s="134">
        <f>SUM(D310:D327)</f>
        <v>132833</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1065.56051273</v>
      </c>
      <c r="D333" s="134">
        <v>4211</v>
      </c>
      <c r="E333" s="57"/>
      <c r="F333" s="140">
        <f>IF($C$346=0,"",IF(C333="[For completion]","",C333/$C$346))</f>
        <v>0.040863164118060506</v>
      </c>
      <c r="G333" s="140">
        <f>IF($D$346=0,"",IF(D333="[For completion]","",D333/$D$346))</f>
        <v>0.031701459727627924</v>
      </c>
    </row>
    <row r="334" customFormat="1">
      <c r="A334" s="51" t="s">
        <v>2055</v>
      </c>
      <c r="B334" s="68" t="s">
        <v>1528</v>
      </c>
      <c r="C334" s="133">
        <v>1795.06460659</v>
      </c>
      <c r="D334" s="134">
        <v>7699</v>
      </c>
      <c r="E334" s="57"/>
      <c r="F334" s="140">
        <f>IF($C$346=0,"",IF(C334="[For completion]","",C334/$C$346))</f>
        <v>0.06883890567010473</v>
      </c>
      <c r="G334" s="140">
        <f>IF($D$346=0,"",IF(D334="[For completion]","",D334/$D$346))</f>
        <v>0.057959994880790164</v>
      </c>
    </row>
    <row r="335" customFormat="1">
      <c r="A335" s="51" t="s">
        <v>2056</v>
      </c>
      <c r="B335" s="68" t="s">
        <v>2202</v>
      </c>
      <c r="C335" s="133">
        <v>981.99447348</v>
      </c>
      <c r="D335" s="134">
        <v>4903</v>
      </c>
      <c r="E335" s="57"/>
      <c r="F335" s="140">
        <f>IF($C$346=0,"",IF(C335="[For completion]","",C335/$C$346))</f>
        <v>0.0376584913324481</v>
      </c>
      <c r="G335" s="140">
        <f>IF($D$346=0,"",IF(D335="[For completion]","",D335/$D$346))</f>
        <v>0.03691100855961997</v>
      </c>
    </row>
    <row r="336" customFormat="1">
      <c r="A336" s="51" t="s">
        <v>2057</v>
      </c>
      <c r="B336" s="68" t="s">
        <v>1529</v>
      </c>
      <c r="C336" s="133">
        <v>1467.99261029</v>
      </c>
      <c r="D336" s="134">
        <v>8746</v>
      </c>
      <c r="E336" s="57"/>
      <c r="F336" s="140">
        <f>IF($C$346=0,"",IF(C336="[For completion]","",C336/$C$346))</f>
        <v>0.05629602659044877</v>
      </c>
      <c r="G336" s="140">
        <f>IF($D$346=0,"",IF(D336="[For completion]","",D336/$D$346))</f>
        <v>0.06584207237659316</v>
      </c>
    </row>
    <row r="337" customFormat="1">
      <c r="A337" s="51" t="s">
        <v>2058</v>
      </c>
      <c r="B337" s="68" t="s">
        <v>1530</v>
      </c>
      <c r="C337" s="133">
        <v>3177.03301244</v>
      </c>
      <c r="D337" s="134">
        <v>19979</v>
      </c>
      <c r="E337" s="57"/>
      <c r="F337" s="140">
        <f>IF($C$346=0,"",IF(C337="[For completion]","",C337/$C$346))</f>
        <v>0.12183599133494506</v>
      </c>
      <c r="G337" s="140">
        <f>IF($D$346=0,"",IF(D337="[For completion]","",D337/$D$346))</f>
        <v>0.15040690189937742</v>
      </c>
    </row>
    <row r="338" customFormat="1">
      <c r="A338" s="51" t="s">
        <v>2059</v>
      </c>
      <c r="B338" s="68" t="s">
        <v>1531</v>
      </c>
      <c r="C338" s="133">
        <v>3251.44241108</v>
      </c>
      <c r="D338" s="134">
        <v>20868</v>
      </c>
      <c r="E338" s="57"/>
      <c r="F338" s="140">
        <f>IF($C$346=0,"",IF(C338="[For completion]","",C338/$C$346))</f>
        <v>0.12468951624716462</v>
      </c>
      <c r="G338" s="140">
        <f>IF($D$346=0,"",IF(D338="[For completion]","",D338/$D$346))</f>
        <v>0.1570995159335406</v>
      </c>
    </row>
    <row r="339" customFormat="1">
      <c r="A339" s="51" t="s">
        <v>2060</v>
      </c>
      <c r="B339" s="68" t="s">
        <v>1532</v>
      </c>
      <c r="C339" s="133">
        <v>4205.70431245</v>
      </c>
      <c r="D339" s="134">
        <v>23171</v>
      </c>
      <c r="E339" s="57"/>
      <c r="F339" s="140">
        <f>IF($C$346=0,"",IF(C339="[For completion]","",C339/$C$346))</f>
        <v>0.16128449158778652</v>
      </c>
      <c r="G339" s="140">
        <f>IF($D$346=0,"",IF(D339="[For completion]","",D339/$D$346))</f>
        <v>0.17443707512440432</v>
      </c>
    </row>
    <row r="340" customFormat="1">
      <c r="A340" s="51" t="s">
        <v>2061</v>
      </c>
      <c r="B340" s="68" t="s">
        <v>1533</v>
      </c>
      <c r="C340" s="133">
        <v>2854.81435504</v>
      </c>
      <c r="D340" s="134">
        <v>12651</v>
      </c>
      <c r="E340" s="57"/>
      <c r="F340" s="140">
        <f>IF($C$346=0,"",IF(C340="[For completion]","",C340/$C$346))</f>
        <v>0.10947923287595959</v>
      </c>
      <c r="G340" s="140">
        <f>IF($D$346=0,"",IF(D340="[For completion]","",D340/$D$346))</f>
        <v>0.09523988767851362</v>
      </c>
    </row>
    <row r="341" customFormat="1">
      <c r="A341" s="51" t="s">
        <v>2062</v>
      </c>
      <c r="B341" s="68" t="s">
        <v>2572</v>
      </c>
      <c r="C341" s="133">
        <v>4310.22002272</v>
      </c>
      <c r="D341" s="134">
        <v>18281</v>
      </c>
      <c r="E341" s="57"/>
      <c r="F341" s="140">
        <f>IF($C$346=0,"",IF(C341="[For completion]","",C341/$C$346))</f>
        <v>0.16529256299307596</v>
      </c>
      <c r="G341" s="140">
        <f>IF($D$346=0,"",IF(D341="[For completion]","",D341/$D$346))</f>
        <v>0.13762393381162813</v>
      </c>
    </row>
    <row r="342" customFormat="1">
      <c r="A342" s="51" t="s">
        <v>2063</v>
      </c>
      <c r="B342" s="51" t="s">
        <v>2575</v>
      </c>
      <c r="C342" s="133">
        <v>1493.54355772</v>
      </c>
      <c r="D342" s="134">
        <v>6799</v>
      </c>
      <c r="F342" s="140">
        <f>IF($C$346=0,"",IF(C342="[For completion]","",C342/$C$346))</f>
        <v>0.057275879490148514</v>
      </c>
      <c r="G342" s="140">
        <f>IF($D$346=0,"",IF(D342="[For completion]","",D342/$D$346))</f>
        <v>0.05118457009929762</v>
      </c>
    </row>
    <row r="343" customFormat="1">
      <c r="A343" s="51" t="s">
        <v>2064</v>
      </c>
      <c r="B343" s="51" t="s">
        <v>2573</v>
      </c>
      <c r="C343" s="133">
        <v>1370.80584828</v>
      </c>
      <c r="D343" s="134">
        <v>5238</v>
      </c>
      <c r="F343" s="140">
        <f>IF($C$346=0,"",IF(C343="[For completion]","",C343/$C$346))</f>
        <v>0.05256901291203949</v>
      </c>
      <c r="G343" s="140">
        <f>IF($D$346=0,"",IF(D343="[For completion]","",D343/$D$346))</f>
        <v>0.03943297222828664</v>
      </c>
    </row>
    <row r="344" customFormat="1">
      <c r="A344" s="51" t="s">
        <v>2569</v>
      </c>
      <c r="B344" s="68" t="s">
        <v>2574</v>
      </c>
      <c r="C344" s="133">
        <v>102.13372917</v>
      </c>
      <c r="D344" s="134">
        <v>287</v>
      </c>
      <c r="E344" s="57"/>
      <c r="F344" s="140">
        <f>IF($C$346=0,"",IF(C344="[For completion]","",C344/$C$346))</f>
        <v>0.003916724847817976</v>
      </c>
      <c r="G344" s="140">
        <f>IF($D$346=0,"",IF(D344="[For completion]","",D344/$D$346))</f>
        <v>0.002160607680320402</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26076.309451990004</v>
      </c>
      <c r="D346" s="134">
        <f>SUM(D333:D345)</f>
        <v>132833</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22358.2633227</v>
      </c>
      <c r="D358" s="134">
        <v>110523</v>
      </c>
      <c r="E358" s="57"/>
      <c r="F358" s="140">
        <f>IF($C$365=0,"",IF(C358="[For completion]","",C358/$C$365))</f>
        <v>0.8574167047627878</v>
      </c>
      <c r="G358" s="140">
        <f>IF($D$365=0,"",IF(D358="[For completion]","",D358/$D$365))</f>
        <v>0.8320447479165569</v>
      </c>
    </row>
    <row r="359" customFormat="1">
      <c r="A359" s="51" t="s">
        <v>2379</v>
      </c>
      <c r="B359" s="154" t="s">
        <v>1916</v>
      </c>
      <c r="C359" s="133">
        <v>3718.04612929</v>
      </c>
      <c r="D359" s="134">
        <v>22310</v>
      </c>
      <c r="E359" s="57"/>
      <c r="F359" s="140">
        <f>IF($C$365=0,"",IF(C359="[For completion]","",C359/$C$365))</f>
        <v>0.1425832952372123</v>
      </c>
      <c r="G359" s="140">
        <f>IF($D$365=0,"",IF(D359="[For completion]","",D359/$D$365))</f>
        <v>0.1679552520834431</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26076.30945199</v>
      </c>
      <c r="D365" s="134">
        <f>SUM(D358:D364)</f>
        <v>132833</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26076.30945199</v>
      </c>
      <c r="D371" s="134">
        <v>132833</v>
      </c>
      <c r="E371" s="57"/>
      <c r="F371" s="140">
        <f>IF($C$372=0,"",IF(C371="[For completion]","",C371/$C$372))</f>
        <v>1</v>
      </c>
      <c r="G371" s="140">
        <f>IF($D$372=0,"",IF(D371="[For completion]","",D371/$D$372))</f>
        <v>1</v>
      </c>
    </row>
    <row r="372" customFormat="1">
      <c r="A372" s="51" t="s">
        <v>2390</v>
      </c>
      <c r="B372" s="68" t="s">
        <v>92</v>
      </c>
      <c r="C372" s="133">
        <f>SUM(C368:C371)</f>
        <v>26076.30945199</v>
      </c>
      <c r="D372" s="134">
        <f>SUM(D368:D371)</f>
        <v>132833</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12.66</v>
      </c>
      <c r="H75" s="49"/>
    </row>
    <row r="76">
      <c r="A76" s="51" t="s">
        <v>1405</v>
      </c>
      <c r="B76" s="51" t="s">
        <v>2930</v>
      </c>
      <c r="C76" s="133">
        <v>17.18</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0.00014812</v>
      </c>
      <c r="D82" s="148" t="str">
        <f>IF(C82="","","ND2")</f>
        <v>ND2</v>
      </c>
      <c r="E82" s="148" t="str">
        <f>IF(C82="","","ND2")</f>
        <v>ND2</v>
      </c>
      <c r="F82" s="148" t="str">
        <f>IF(C82="","","ND2")</f>
        <v>ND2</v>
      </c>
      <c r="G82" s="148">
        <f>IF(C82="","",C82)</f>
        <v>0.00014812</v>
      </c>
      <c r="H82" s="49"/>
    </row>
    <row r="83">
      <c r="A83" s="51" t="s">
        <v>1412</v>
      </c>
      <c r="B83" s="51" t="s">
        <v>3088</v>
      </c>
      <c r="C83" s="148">
        <v>5.973E-05</v>
      </c>
      <c r="D83" s="148" t="str">
        <f>IF(C83="","","ND2")</f>
        <v>ND2</v>
      </c>
      <c r="E83" s="148" t="str">
        <f>IF(C83="","","ND2")</f>
        <v>ND2</v>
      </c>
      <c r="F83" s="148" t="str">
        <f>IF(C83="","","ND2")</f>
        <v>ND2</v>
      </c>
      <c r="G83" s="148">
        <f>IF(C83="","",C83)</f>
        <v>5.973E-05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0.99979214</v>
      </c>
      <c r="D87" s="148" t="str">
        <f>IF(C87="","","ND2")</f>
        <v>ND2</v>
      </c>
      <c r="E87" s="148" t="str">
        <f>IF(C87="","","ND2")</f>
        <v>ND2</v>
      </c>
      <c r="F87" s="148" t="str">
        <f>IF(C87="","","ND2")</f>
        <v>ND2</v>
      </c>
      <c r="G87" s="148">
        <f>IF(C87="","",C87)</f>
        <v>0.99979214</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8CE1E655-E680-4BFE-AB8A-1D8E4FA8A580}"/>
</file>

<file path=customXml/itemProps2.xml><?xml version="1.0" encoding="utf-8"?>
<ds:datastoreItem xmlns:ds="http://schemas.openxmlformats.org/officeDocument/2006/customXml" ds:itemID="{6DAAF2A7-ABD0-4BA9-803A-099B515CF451}"/>
</file>

<file path=customXml/itemProps3.xml><?xml version="1.0" encoding="utf-8"?>
<ds:datastoreItem xmlns:ds="http://schemas.openxmlformats.org/officeDocument/2006/customXml" ds:itemID="{82DB0B5A-C3B8-41CB-996A-4A34AA3189CF}"/>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2025-01-14T15:59:39Z</dcterms:created>
  <dcterms:modified xsi:type="dcterms:W3CDTF">2025-01-14T15:59:39Z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